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ОШ ЕЗДОЧНОЕ" sheetId="1" r:id="rId1"/>
  </sheets>
  <definedNames/>
  <calcPr fullCalcOnLoad="1"/>
</workbook>
</file>

<file path=xl/sharedStrings.xml><?xml version="1.0" encoding="utf-8"?>
<sst xmlns="http://schemas.openxmlformats.org/spreadsheetml/2006/main" count="363" uniqueCount="123">
  <si>
    <r>
      <rPr>
        <b/>
        <sz val="14"/>
        <color indexed="8"/>
        <rFont val="Calibri"/>
        <family val="2"/>
      </rPr>
      <t>Утверждена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в сумме:</t>
    </r>
  </si>
  <si>
    <t xml:space="preserve">                                                                   СМЕТА  ДОХОДОВ  и  РАСХОДОВ</t>
  </si>
  <si>
    <t>Наименование учреждения, составившего документ, и его</t>
  </si>
  <si>
    <t xml:space="preserve">Код по Сводному реестру главных распорядителей, </t>
  </si>
  <si>
    <t>распорядителей и получателей средств областного бюджета ______________________________________________________________________________________</t>
  </si>
  <si>
    <t>Наименование единиц измерения показателей, включаемых</t>
  </si>
  <si>
    <t>в смету и их код по ОКЕИ _____________________________________________________________________________________________________________________________________</t>
  </si>
  <si>
    <t>1. ДОХОДЫ</t>
  </si>
  <si>
    <t>наименование</t>
  </si>
  <si>
    <t>ВСЕГО</t>
  </si>
  <si>
    <t>в том числе</t>
  </si>
  <si>
    <t>1     квар-тал</t>
  </si>
  <si>
    <t>2    квар-тал</t>
  </si>
  <si>
    <t>3   квар-тал</t>
  </si>
  <si>
    <t>4    квар-тал</t>
  </si>
  <si>
    <t>Бюджетные средства</t>
  </si>
  <si>
    <t>Другие доходы и поступления</t>
  </si>
  <si>
    <t>2. РАСХОДЫ</t>
  </si>
  <si>
    <t>в том числе:</t>
  </si>
  <si>
    <t>Поступления из бюджета</t>
  </si>
  <si>
    <t>Другие доходы и поступления, всего</t>
  </si>
  <si>
    <t>Код</t>
  </si>
  <si>
    <t>Мин</t>
  </si>
  <si>
    <t>Рз</t>
  </si>
  <si>
    <t>ПР</t>
  </si>
  <si>
    <t>ЦСР</t>
  </si>
  <si>
    <t>КВР</t>
  </si>
  <si>
    <t>КОС ГУ</t>
  </si>
  <si>
    <t>Наименование направления расходования средств</t>
  </si>
  <si>
    <t>Оплата труда и начисления</t>
  </si>
  <si>
    <t>Зарплата</t>
  </si>
  <si>
    <t>Прочие выплаты</t>
  </si>
  <si>
    <t xml:space="preserve"> -прочие расходы</t>
  </si>
  <si>
    <t xml:space="preserve"> -командировки в части суточных</t>
  </si>
  <si>
    <t xml:space="preserve"> -оплата льгот по ком.услугам</t>
  </si>
  <si>
    <t>Начисление на зарплату</t>
  </si>
  <si>
    <t>Приобретение услуг</t>
  </si>
  <si>
    <t>Услуги связи</t>
  </si>
  <si>
    <t>Транспортные услуги</t>
  </si>
  <si>
    <t xml:space="preserve"> -командировки в части трансп.расх.</t>
  </si>
  <si>
    <t xml:space="preserve"> -транспортные услуги</t>
  </si>
  <si>
    <t>Коммунальные услуги</t>
  </si>
  <si>
    <t xml:space="preserve"> -теплоснабжение</t>
  </si>
  <si>
    <t xml:space="preserve"> -газ</t>
  </si>
  <si>
    <t xml:space="preserve"> -электроэнергия</t>
  </si>
  <si>
    <t>Услуги по содержанию</t>
  </si>
  <si>
    <t xml:space="preserve"> -текущий ремонт оборудования</t>
  </si>
  <si>
    <t xml:space="preserve"> -текущий ремонт зданий</t>
  </si>
  <si>
    <t xml:space="preserve"> -кап.ремонт зданий</t>
  </si>
  <si>
    <t>Прочие услуги</t>
  </si>
  <si>
    <t xml:space="preserve"> -обязательн.страхован. транспорта</t>
  </si>
  <si>
    <t>Социальное обеспечение</t>
  </si>
  <si>
    <t xml:space="preserve"> -прочие трансферты населению</t>
  </si>
  <si>
    <t>Прочие расходы</t>
  </si>
  <si>
    <t xml:space="preserve"> -транспортный налог</t>
  </si>
  <si>
    <t xml:space="preserve"> -земельный налог</t>
  </si>
  <si>
    <t>Поступление нефинанс.активов</t>
  </si>
  <si>
    <t xml:space="preserve">Увелич. стоимости осн.фондов </t>
  </si>
  <si>
    <t xml:space="preserve"> -приобретение оборудования</t>
  </si>
  <si>
    <t xml:space="preserve">Увелич. стоимости мат.запасов </t>
  </si>
  <si>
    <t xml:space="preserve"> -медикаменты</t>
  </si>
  <si>
    <t xml:space="preserve"> -питание</t>
  </si>
  <si>
    <t xml:space="preserve"> -ГСМ</t>
  </si>
  <si>
    <t>Начальник управления образования</t>
  </si>
  <si>
    <t>Дата подписания (подготовки) сметы</t>
  </si>
  <si>
    <t>1    квартал</t>
  </si>
  <si>
    <t>2    квартал</t>
  </si>
  <si>
    <t>3    квартал</t>
  </si>
  <si>
    <t>4    квартал</t>
  </si>
  <si>
    <t>Доходы и поступления, подлежащие распределению -ВСЕГО</t>
  </si>
  <si>
    <t>подпись</t>
  </si>
  <si>
    <t>администрации Чернянского района                            ____________________________          Верченко Н.М.</t>
  </si>
  <si>
    <t>Родительская плата в ДОУ</t>
  </si>
  <si>
    <t xml:space="preserve"> -метод.литература</t>
  </si>
  <si>
    <t xml:space="preserve"> -сигнализация</t>
  </si>
  <si>
    <t xml:space="preserve"> -ТБО</t>
  </si>
  <si>
    <t xml:space="preserve"> -противопожарные мероприятия</t>
  </si>
  <si>
    <t xml:space="preserve"> -охрана труда</t>
  </si>
  <si>
    <t xml:space="preserve"> -аттестация рабочих мест (лиценз)</t>
  </si>
  <si>
    <t xml:space="preserve">Начальник отдела </t>
  </si>
  <si>
    <t>бухгалтерского учета и экономического развития     ____________________________          Клещунова Е.А.</t>
  </si>
  <si>
    <t xml:space="preserve"> -учебно-наглядные пособия</t>
  </si>
  <si>
    <t xml:space="preserve"> -мягкий инвентарь</t>
  </si>
  <si>
    <t xml:space="preserve"> </t>
  </si>
  <si>
    <t xml:space="preserve"> -водоотведение</t>
  </si>
  <si>
    <t xml:space="preserve"> -видеонаблюдение</t>
  </si>
  <si>
    <t xml:space="preserve"> -прочие</t>
  </si>
  <si>
    <t xml:space="preserve"> - налог на имущество</t>
  </si>
  <si>
    <t xml:space="preserve"> -ЖБО</t>
  </si>
  <si>
    <t>07</t>
  </si>
  <si>
    <t>Доп ФК</t>
  </si>
  <si>
    <t>Доп КР</t>
  </si>
  <si>
    <t xml:space="preserve">______________________________ Круглякова Т.П.   </t>
  </si>
  <si>
    <t xml:space="preserve">Начальник управления финансов и бюджетной политики  администрации Чернянского района                                                                                                                                                                                                                          </t>
  </si>
  <si>
    <t>3.00</t>
  </si>
  <si>
    <t>Доп ЭК</t>
  </si>
  <si>
    <t>0000</t>
  </si>
  <si>
    <t>в том числе                                                   услуги связи</t>
  </si>
  <si>
    <t xml:space="preserve">                                                      услуги Интернет-связи</t>
  </si>
  <si>
    <t xml:space="preserve"> -водопотребление</t>
  </si>
  <si>
    <t>дератизация</t>
  </si>
  <si>
    <t>0202500</t>
  </si>
  <si>
    <t>0302500</t>
  </si>
  <si>
    <t>0490000</t>
  </si>
  <si>
    <t>0430000</t>
  </si>
  <si>
    <t>0670000</t>
  </si>
  <si>
    <t>0680000</t>
  </si>
  <si>
    <t>0409000</t>
  </si>
  <si>
    <t>0792500</t>
  </si>
  <si>
    <t>0402600</t>
  </si>
  <si>
    <t>0640000</t>
  </si>
  <si>
    <t>01</t>
  </si>
  <si>
    <t>прочие расх.мат (хоз.расходы)</t>
  </si>
  <si>
    <r>
      <t xml:space="preserve">код по ОКПО_____________ </t>
    </r>
    <r>
      <rPr>
        <b/>
        <sz val="14"/>
        <color indexed="8"/>
        <rFont val="Calibri"/>
        <family val="2"/>
      </rPr>
      <t xml:space="preserve"> МБДОУ "Детский сад"Рябинушка"п.Красный Остров</t>
    </r>
    <r>
      <rPr>
        <b/>
        <sz val="12"/>
        <color indexed="8"/>
        <rFont val="Calibri"/>
        <family val="2"/>
      </rPr>
      <t>__________________________</t>
    </r>
    <r>
      <rPr>
        <b/>
        <sz val="14"/>
        <color indexed="8"/>
        <rFont val="Calibri"/>
        <family val="2"/>
      </rPr>
      <t>местный бюджет_</t>
    </r>
    <r>
      <rPr>
        <b/>
        <sz val="12"/>
        <color indexed="8"/>
        <rFont val="Calibri"/>
        <family val="2"/>
      </rPr>
      <t>_____________________________________________________________________________________________________________________________________________________________________________________</t>
    </r>
  </si>
  <si>
    <r>
      <t xml:space="preserve"> на </t>
    </r>
    <r>
      <rPr>
        <b/>
        <u val="single"/>
        <sz val="14"/>
        <color indexed="8"/>
        <rFont val="Calibri"/>
        <family val="2"/>
      </rPr>
      <t>2013</t>
    </r>
    <r>
      <rPr>
        <b/>
        <sz val="14"/>
        <color indexed="8"/>
        <rFont val="Calibri"/>
        <family val="2"/>
      </rPr>
      <t xml:space="preserve"> год</t>
    </r>
  </si>
  <si>
    <t>-содержание помещения</t>
  </si>
  <si>
    <t>-медосмотр</t>
  </si>
  <si>
    <r>
      <t xml:space="preserve">Утверждено на </t>
    </r>
    <r>
      <rPr>
        <b/>
        <sz val="10"/>
        <color indexed="8"/>
        <rFont val="Calibri"/>
        <family val="2"/>
      </rPr>
      <t>2013 год</t>
    </r>
  </si>
  <si>
    <t>0402601</t>
  </si>
  <si>
    <t>9010000</t>
  </si>
  <si>
    <t>29 декабря 2012г</t>
  </si>
  <si>
    <t xml:space="preserve">Три миллиона  сорок тысяч рублей </t>
  </si>
  <si>
    <r>
      <t>В том числе заработная плата:  Восемьсот семьдесят три тысячи рублей</t>
    </r>
    <r>
      <rPr>
        <b/>
        <sz val="12"/>
        <color indexed="8"/>
        <rFont val="Calibri"/>
        <family val="2"/>
      </rPr>
      <t xml:space="preserve">   </t>
    </r>
    <r>
      <rPr>
        <sz val="12"/>
        <color indexed="8"/>
        <rFont val="Calibri"/>
        <family val="2"/>
      </rPr>
      <t xml:space="preserve">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</si>
</sst>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4" borderId="10" xfId="0" applyFont="1" applyFill="1" applyBorder="1" applyAlignment="1">
      <alignment/>
    </xf>
    <xf numFmtId="0" fontId="7" fillId="0" borderId="0" xfId="0" applyFont="1" applyAlignment="1">
      <alignment vertical="top"/>
    </xf>
    <xf numFmtId="0" fontId="10" fillId="0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1" fontId="3" fillId="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textRotation="90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6" fillId="4" borderId="22" xfId="0" applyFont="1" applyFill="1" applyBorder="1" applyAlignment="1">
      <alignment wrapText="1"/>
    </xf>
    <xf numFmtId="0" fontId="6" fillId="4" borderId="23" xfId="0" applyFont="1" applyFill="1" applyBorder="1" applyAlignment="1">
      <alignment wrapText="1"/>
    </xf>
    <xf numFmtId="0" fontId="6" fillId="4" borderId="24" xfId="0" applyFont="1" applyFill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134"/>
  <sheetViews>
    <sheetView tabSelected="1" zoomScale="70" zoomScaleNormal="70" zoomScalePageLayoutView="0" workbookViewId="0" topLeftCell="A1">
      <pane xSplit="8" ySplit="19" topLeftCell="I104" activePane="bottomRight" state="frozen"/>
      <selection pane="topLeft" activeCell="A1" sqref="A1"/>
      <selection pane="topRight" activeCell="I1" sqref="I1"/>
      <selection pane="bottomLeft" activeCell="A20" sqref="A20"/>
      <selection pane="bottomRight" activeCell="R124" sqref="R124"/>
    </sheetView>
  </sheetViews>
  <sheetFormatPr defaultColWidth="9.140625" defaultRowHeight="15"/>
  <cols>
    <col min="1" max="1" width="40.7109375" style="0" customWidth="1"/>
    <col min="5" max="5" width="10.421875" style="0" customWidth="1"/>
    <col min="8" max="8" width="10.57421875" style="0" customWidth="1"/>
    <col min="21" max="21" width="4.14062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4.421875" style="0" customWidth="1"/>
  </cols>
  <sheetData>
    <row r="5" spans="14:23" ht="18.75">
      <c r="N5" s="58" t="s">
        <v>0</v>
      </c>
      <c r="O5" s="40"/>
      <c r="P5" s="40"/>
      <c r="Q5" s="40"/>
      <c r="R5" s="40"/>
      <c r="S5" s="40"/>
      <c r="T5" s="40"/>
      <c r="U5" s="40"/>
      <c r="V5" s="40"/>
      <c r="W5" s="40"/>
    </row>
    <row r="6" spans="11:25" ht="19.5" customHeight="1">
      <c r="K6" s="59" t="s">
        <v>121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4:23" ht="7.5" customHeight="1"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1:25" ht="15.75">
      <c r="K8" s="60" t="s">
        <v>122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4:23" ht="8.25" customHeight="1">
      <c r="N9" s="13"/>
      <c r="O9" s="11"/>
      <c r="P9" s="11"/>
      <c r="Q9" s="11"/>
      <c r="R9" s="11"/>
      <c r="S9" s="11"/>
      <c r="T9" s="11"/>
      <c r="U9" s="11"/>
      <c r="V9" s="11"/>
      <c r="W9" s="11"/>
    </row>
    <row r="10" spans="8:25" ht="18.75" customHeight="1">
      <c r="H10" s="63" t="s">
        <v>93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8:25" ht="21.75" customHeight="1"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5:18" ht="15.75">
      <c r="O12" s="1"/>
      <c r="Q12" s="1"/>
      <c r="R12" s="1"/>
    </row>
    <row r="13" ht="18.75">
      <c r="J13" s="2" t="s">
        <v>92</v>
      </c>
    </row>
    <row r="14" ht="15.75">
      <c r="R14" s="1" t="s">
        <v>120</v>
      </c>
    </row>
    <row r="15" s="61" customFormat="1" ht="21">
      <c r="A15" s="61" t="s">
        <v>1</v>
      </c>
    </row>
    <row r="16" spans="7:12" ht="18.75">
      <c r="G16" s="62" t="s">
        <v>114</v>
      </c>
      <c r="H16" s="40"/>
      <c r="I16" s="40"/>
      <c r="J16" s="40"/>
      <c r="K16" s="40"/>
      <c r="L16" s="40"/>
    </row>
    <row r="19" ht="15.75">
      <c r="B19" s="3" t="s">
        <v>2</v>
      </c>
    </row>
    <row r="20" spans="2:25" ht="18.75">
      <c r="B20" s="39" t="s">
        <v>113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5" ht="15.75">
      <c r="B25" s="3" t="s">
        <v>3</v>
      </c>
    </row>
    <row r="26" spans="2:25" ht="15.75">
      <c r="B26" s="39" t="s">
        <v>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31" ht="15.75">
      <c r="B31" s="3" t="s">
        <v>5</v>
      </c>
    </row>
    <row r="32" spans="2:25" ht="15.75">
      <c r="B32" s="39" t="s">
        <v>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54" spans="6:14" ht="158.25" customHeight="1">
      <c r="F54" s="2" t="s">
        <v>7</v>
      </c>
      <c r="N54" s="2"/>
    </row>
    <row r="55" spans="1:23" ht="15">
      <c r="A55" s="30" t="s">
        <v>8</v>
      </c>
      <c r="B55" s="31"/>
      <c r="C55" s="31"/>
      <c r="D55" s="31"/>
      <c r="E55" s="31"/>
      <c r="F55" s="31"/>
      <c r="G55" s="31"/>
      <c r="H55" s="32"/>
      <c r="I55" s="52" t="s">
        <v>9</v>
      </c>
      <c r="J55" s="55" t="s">
        <v>117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</row>
    <row r="56" spans="1:23" ht="15">
      <c r="A56" s="33"/>
      <c r="B56" s="34"/>
      <c r="C56" s="34"/>
      <c r="D56" s="34"/>
      <c r="E56" s="34"/>
      <c r="F56" s="34"/>
      <c r="G56" s="34"/>
      <c r="H56" s="35"/>
      <c r="I56" s="53"/>
      <c r="J56" s="43" t="s">
        <v>10</v>
      </c>
      <c r="K56" s="44"/>
      <c r="L56" s="44"/>
      <c r="M56" s="45"/>
      <c r="N56" s="46" t="s">
        <v>15</v>
      </c>
      <c r="O56" s="43" t="s">
        <v>10</v>
      </c>
      <c r="P56" s="44"/>
      <c r="Q56" s="44"/>
      <c r="R56" s="45"/>
      <c r="S56" s="46"/>
      <c r="T56" s="43"/>
      <c r="U56" s="44"/>
      <c r="V56" s="44"/>
      <c r="W56" s="45"/>
    </row>
    <row r="57" spans="1:23" ht="15">
      <c r="A57" s="36"/>
      <c r="B57" s="37"/>
      <c r="C57" s="37"/>
      <c r="D57" s="37"/>
      <c r="E57" s="37"/>
      <c r="F57" s="37"/>
      <c r="G57" s="37"/>
      <c r="H57" s="38"/>
      <c r="I57" s="54"/>
      <c r="J57" s="4" t="s">
        <v>65</v>
      </c>
      <c r="K57" s="4" t="s">
        <v>66</v>
      </c>
      <c r="L57" s="4" t="s">
        <v>67</v>
      </c>
      <c r="M57" s="4" t="s">
        <v>68</v>
      </c>
      <c r="N57" s="47"/>
      <c r="O57" s="4" t="s">
        <v>11</v>
      </c>
      <c r="P57" s="4" t="s">
        <v>12</v>
      </c>
      <c r="Q57" s="4" t="s">
        <v>13</v>
      </c>
      <c r="R57" s="4" t="s">
        <v>14</v>
      </c>
      <c r="S57" s="47"/>
      <c r="T57" s="4"/>
      <c r="U57" s="4"/>
      <c r="V57" s="4"/>
      <c r="W57" s="4"/>
    </row>
    <row r="58" spans="1:23" ht="15.75">
      <c r="A58" s="64" t="s">
        <v>69</v>
      </c>
      <c r="B58" s="65"/>
      <c r="C58" s="65"/>
      <c r="D58" s="65"/>
      <c r="E58" s="65"/>
      <c r="F58" s="65"/>
      <c r="G58" s="65"/>
      <c r="H58" s="66"/>
      <c r="I58" s="15">
        <f>J58+K58+L58+M58</f>
        <v>3040</v>
      </c>
      <c r="J58" s="15">
        <f>O58+T58</f>
        <v>1051</v>
      </c>
      <c r="K58" s="15">
        <f>P58+U58</f>
        <v>510</v>
      </c>
      <c r="L58" s="15">
        <f>Q58+V58</f>
        <v>669</v>
      </c>
      <c r="M58" s="15">
        <f>R58+W58</f>
        <v>810</v>
      </c>
      <c r="N58" s="15">
        <f>O58+P58+Q58+R58</f>
        <v>3040</v>
      </c>
      <c r="O58" s="15">
        <f>O60+O63</f>
        <v>1051</v>
      </c>
      <c r="P58" s="15">
        <f>P60+P63</f>
        <v>510</v>
      </c>
      <c r="Q58" s="15">
        <f>Q60+Q63</f>
        <v>669</v>
      </c>
      <c r="R58" s="15">
        <f>R60+R63</f>
        <v>810</v>
      </c>
      <c r="S58" s="15">
        <f>T58+U58+V58+W58</f>
        <v>0</v>
      </c>
      <c r="T58" s="15">
        <f>T61</f>
        <v>0</v>
      </c>
      <c r="U58" s="15">
        <f>U61</f>
        <v>0</v>
      </c>
      <c r="V58" s="15">
        <f>V61</f>
        <v>0</v>
      </c>
      <c r="W58" s="15">
        <f>W61</f>
        <v>0</v>
      </c>
    </row>
    <row r="59" spans="1:23" ht="15.75">
      <c r="A59" s="67" t="s">
        <v>18</v>
      </c>
      <c r="B59" s="68"/>
      <c r="C59" s="68"/>
      <c r="D59" s="68"/>
      <c r="E59" s="68"/>
      <c r="F59" s="68"/>
      <c r="G59" s="68"/>
      <c r="H59" s="69"/>
      <c r="I59" s="15"/>
      <c r="J59" s="16"/>
      <c r="K59" s="16"/>
      <c r="L59" s="16"/>
      <c r="M59" s="16"/>
      <c r="N59" s="15"/>
      <c r="O59" s="17"/>
      <c r="P59" s="17"/>
      <c r="Q59" s="17"/>
      <c r="R59" s="17"/>
      <c r="S59" s="15"/>
      <c r="T59" s="17"/>
      <c r="U59" s="17"/>
      <c r="V59" s="17"/>
      <c r="W59" s="17"/>
    </row>
    <row r="60" spans="1:23" ht="15.75">
      <c r="A60" s="70" t="s">
        <v>19</v>
      </c>
      <c r="B60" s="71"/>
      <c r="C60" s="71"/>
      <c r="D60" s="71"/>
      <c r="E60" s="71"/>
      <c r="F60" s="71"/>
      <c r="G60" s="71"/>
      <c r="H60" s="72"/>
      <c r="I60" s="15">
        <f>J60+K60+L60+M60</f>
        <v>3040</v>
      </c>
      <c r="J60" s="16">
        <f aca="true" t="shared" si="0" ref="J60:M63">O60+T60</f>
        <v>1051</v>
      </c>
      <c r="K60" s="16">
        <f t="shared" si="0"/>
        <v>510</v>
      </c>
      <c r="L60" s="16">
        <f t="shared" si="0"/>
        <v>669</v>
      </c>
      <c r="M60" s="16">
        <f t="shared" si="0"/>
        <v>810</v>
      </c>
      <c r="N60" s="15">
        <f>O60+P60+Q60+R60</f>
        <v>3040</v>
      </c>
      <c r="O60" s="17">
        <f>Q125</f>
        <v>1051</v>
      </c>
      <c r="P60" s="18">
        <f>R125</f>
        <v>510</v>
      </c>
      <c r="Q60" s="18">
        <f>S125</f>
        <v>669</v>
      </c>
      <c r="R60" s="18">
        <f>T125</f>
        <v>810</v>
      </c>
      <c r="S60" s="15">
        <f>T60+U60+V60+W60</f>
        <v>0</v>
      </c>
      <c r="T60" s="17"/>
      <c r="U60" s="17"/>
      <c r="V60" s="17"/>
      <c r="W60" s="17"/>
    </row>
    <row r="61" spans="1:23" ht="15.75">
      <c r="A61" s="70" t="s">
        <v>20</v>
      </c>
      <c r="B61" s="71"/>
      <c r="C61" s="71"/>
      <c r="D61" s="71"/>
      <c r="E61" s="71"/>
      <c r="F61" s="71"/>
      <c r="G61" s="71"/>
      <c r="H61" s="72"/>
      <c r="I61" s="15">
        <f>J61+K61+L61+M61</f>
        <v>0</v>
      </c>
      <c r="J61" s="16">
        <f t="shared" si="0"/>
        <v>0</v>
      </c>
      <c r="K61" s="16">
        <f t="shared" si="0"/>
        <v>0</v>
      </c>
      <c r="L61" s="16">
        <f t="shared" si="0"/>
        <v>0</v>
      </c>
      <c r="M61" s="16">
        <f t="shared" si="0"/>
        <v>0</v>
      </c>
      <c r="N61" s="15">
        <f>O61+P61+Q61+R61</f>
        <v>0</v>
      </c>
      <c r="O61" s="17"/>
      <c r="P61" s="17"/>
      <c r="Q61" s="17"/>
      <c r="R61" s="17"/>
      <c r="S61" s="15">
        <f>T61+U61+V61+W61</f>
        <v>0</v>
      </c>
      <c r="T61" s="17">
        <f>T63</f>
        <v>0</v>
      </c>
      <c r="U61" s="17">
        <f>U63</f>
        <v>0</v>
      </c>
      <c r="V61" s="17">
        <f>V63</f>
        <v>0</v>
      </c>
      <c r="W61" s="17">
        <f>W63</f>
        <v>0</v>
      </c>
    </row>
    <row r="62" spans="1:23" ht="15">
      <c r="A62" s="73" t="s">
        <v>18</v>
      </c>
      <c r="B62" s="74"/>
      <c r="C62" s="74"/>
      <c r="D62" s="74"/>
      <c r="E62" s="74"/>
      <c r="F62" s="74"/>
      <c r="G62" s="74"/>
      <c r="H62" s="75"/>
      <c r="I62" s="6"/>
      <c r="J62" s="8"/>
      <c r="K62" s="8"/>
      <c r="L62" s="8"/>
      <c r="M62" s="8"/>
      <c r="N62" s="6"/>
      <c r="O62" s="5"/>
      <c r="P62" s="5"/>
      <c r="Q62" s="5"/>
      <c r="R62" s="5"/>
      <c r="S62" s="6"/>
      <c r="T62" s="5"/>
      <c r="U62" s="5"/>
      <c r="V62" s="5"/>
      <c r="W62" s="5"/>
    </row>
    <row r="63" spans="1:23" ht="15">
      <c r="A63" s="76" t="s">
        <v>72</v>
      </c>
      <c r="B63" s="77"/>
      <c r="C63" s="77"/>
      <c r="D63" s="77"/>
      <c r="E63" s="77"/>
      <c r="F63" s="77"/>
      <c r="G63" s="77"/>
      <c r="H63" s="78"/>
      <c r="I63" s="6">
        <f>J63+K63+L63+M63</f>
        <v>0</v>
      </c>
      <c r="J63" s="8">
        <f t="shared" si="0"/>
        <v>0</v>
      </c>
      <c r="K63" s="8">
        <f t="shared" si="0"/>
        <v>0</v>
      </c>
      <c r="L63" s="8">
        <f t="shared" si="0"/>
        <v>0</v>
      </c>
      <c r="M63" s="8">
        <f t="shared" si="0"/>
        <v>0</v>
      </c>
      <c r="N63" s="6">
        <f>O63+P63+Q63+R63</f>
        <v>0</v>
      </c>
      <c r="O63" s="5"/>
      <c r="P63" s="5"/>
      <c r="Q63" s="5"/>
      <c r="R63" s="5"/>
      <c r="S63" s="6">
        <f>T63+U63+V63+W63</f>
        <v>0</v>
      </c>
      <c r="T63" s="5"/>
      <c r="U63" s="5"/>
      <c r="V63" s="5"/>
      <c r="W63" s="5"/>
    </row>
    <row r="64" spans="5:14" ht="20.25" customHeight="1">
      <c r="E64" s="2"/>
      <c r="N64" s="2"/>
    </row>
    <row r="65" ht="18.75">
      <c r="F65" s="2" t="s">
        <v>17</v>
      </c>
    </row>
    <row r="66" spans="1:25" ht="15">
      <c r="A66" s="48" t="s">
        <v>28</v>
      </c>
      <c r="B66" s="49" t="s">
        <v>21</v>
      </c>
      <c r="C66" s="50"/>
      <c r="D66" s="50"/>
      <c r="E66" s="50"/>
      <c r="F66" s="50"/>
      <c r="G66" s="50"/>
      <c r="H66" s="50"/>
      <c r="I66" s="50"/>
      <c r="J66" s="51"/>
      <c r="K66" s="52" t="s">
        <v>9</v>
      </c>
      <c r="L66" s="55" t="s">
        <v>117</v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</row>
    <row r="67" spans="1:25" ht="15">
      <c r="A67" s="26"/>
      <c r="B67" s="28" t="s">
        <v>22</v>
      </c>
      <c r="C67" s="28" t="s">
        <v>23</v>
      </c>
      <c r="D67" s="28" t="s">
        <v>24</v>
      </c>
      <c r="E67" s="28" t="s">
        <v>25</v>
      </c>
      <c r="F67" s="28" t="s">
        <v>26</v>
      </c>
      <c r="G67" s="28" t="s">
        <v>27</v>
      </c>
      <c r="H67" s="41" t="s">
        <v>95</v>
      </c>
      <c r="I67" s="41" t="s">
        <v>90</v>
      </c>
      <c r="J67" s="41" t="s">
        <v>91</v>
      </c>
      <c r="K67" s="53"/>
      <c r="L67" s="43" t="s">
        <v>10</v>
      </c>
      <c r="M67" s="44"/>
      <c r="N67" s="44"/>
      <c r="O67" s="45"/>
      <c r="P67" s="46" t="s">
        <v>15</v>
      </c>
      <c r="Q67" s="43" t="s">
        <v>10</v>
      </c>
      <c r="R67" s="44"/>
      <c r="S67" s="44"/>
      <c r="T67" s="45"/>
      <c r="U67" s="46" t="s">
        <v>16</v>
      </c>
      <c r="V67" s="43" t="s">
        <v>10</v>
      </c>
      <c r="W67" s="44"/>
      <c r="X67" s="44"/>
      <c r="Y67" s="45"/>
    </row>
    <row r="68" spans="1:25" ht="23.25" customHeight="1">
      <c r="A68" s="27"/>
      <c r="B68" s="29"/>
      <c r="C68" s="29"/>
      <c r="D68" s="29"/>
      <c r="E68" s="29"/>
      <c r="F68" s="29"/>
      <c r="G68" s="29"/>
      <c r="H68" s="42"/>
      <c r="I68" s="42"/>
      <c r="J68" s="42"/>
      <c r="K68" s="54"/>
      <c r="L68" s="4" t="s">
        <v>65</v>
      </c>
      <c r="M68" s="4" t="s">
        <v>66</v>
      </c>
      <c r="N68" s="4" t="s">
        <v>67</v>
      </c>
      <c r="O68" s="4" t="s">
        <v>68</v>
      </c>
      <c r="P68" s="47"/>
      <c r="Q68" s="4" t="s">
        <v>11</v>
      </c>
      <c r="R68" s="4" t="s">
        <v>12</v>
      </c>
      <c r="S68" s="4" t="s">
        <v>13</v>
      </c>
      <c r="T68" s="4" t="s">
        <v>14</v>
      </c>
      <c r="U68" s="47"/>
      <c r="V68" s="4" t="s">
        <v>11</v>
      </c>
      <c r="W68" s="4" t="s">
        <v>12</v>
      </c>
      <c r="X68" s="4" t="s">
        <v>13</v>
      </c>
      <c r="Y68" s="4" t="s">
        <v>14</v>
      </c>
    </row>
    <row r="69" spans="1:25" s="1" customFormat="1" ht="15.75">
      <c r="A69" s="10" t="s">
        <v>29</v>
      </c>
      <c r="B69" s="17">
        <v>871</v>
      </c>
      <c r="C69" s="19" t="s">
        <v>89</v>
      </c>
      <c r="D69" s="19" t="s">
        <v>111</v>
      </c>
      <c r="E69" s="17">
        <v>4209900</v>
      </c>
      <c r="F69" s="17">
        <v>611</v>
      </c>
      <c r="G69" s="17">
        <v>241</v>
      </c>
      <c r="H69" s="17"/>
      <c r="I69" s="19" t="s">
        <v>96</v>
      </c>
      <c r="J69" s="20" t="s">
        <v>94</v>
      </c>
      <c r="K69" s="21">
        <f>L69+M69+N69+O69</f>
        <v>1142</v>
      </c>
      <c r="L69" s="21">
        <f aca="true" t="shared" si="1" ref="L69:O75">Q69+V69</f>
        <v>229</v>
      </c>
      <c r="M69" s="21">
        <f t="shared" si="1"/>
        <v>285</v>
      </c>
      <c r="N69" s="21">
        <f t="shared" si="1"/>
        <v>298</v>
      </c>
      <c r="O69" s="21">
        <f t="shared" si="1"/>
        <v>330</v>
      </c>
      <c r="P69" s="21">
        <f>Q69+R69+S69+T69</f>
        <v>1142</v>
      </c>
      <c r="Q69" s="21">
        <f>Q70+Q71+Q76</f>
        <v>229</v>
      </c>
      <c r="R69" s="21">
        <f>R70+R71+R76</f>
        <v>285</v>
      </c>
      <c r="S69" s="21">
        <f>S70+S71+S76</f>
        <v>298</v>
      </c>
      <c r="T69" s="21">
        <f>T70+T71+T76</f>
        <v>330</v>
      </c>
      <c r="U69" s="22">
        <f>V69+W69+X69+Y69</f>
        <v>0</v>
      </c>
      <c r="V69" s="17"/>
      <c r="W69" s="17"/>
      <c r="X69" s="17"/>
      <c r="Y69" s="17"/>
    </row>
    <row r="70" spans="1:25" s="1" customFormat="1" ht="15.75">
      <c r="A70" s="17" t="s">
        <v>30</v>
      </c>
      <c r="B70" s="17">
        <v>871</v>
      </c>
      <c r="C70" s="19" t="s">
        <v>89</v>
      </c>
      <c r="D70" s="19" t="s">
        <v>111</v>
      </c>
      <c r="E70" s="17">
        <v>4209900</v>
      </c>
      <c r="F70" s="17">
        <v>611</v>
      </c>
      <c r="G70" s="17">
        <v>241</v>
      </c>
      <c r="H70" s="17">
        <v>1100000</v>
      </c>
      <c r="I70" s="19" t="s">
        <v>96</v>
      </c>
      <c r="J70" s="20" t="s">
        <v>94</v>
      </c>
      <c r="K70" s="23">
        <f>P70+U70</f>
        <v>873</v>
      </c>
      <c r="L70" s="18">
        <f t="shared" si="1"/>
        <v>175</v>
      </c>
      <c r="M70" s="18">
        <f t="shared" si="1"/>
        <v>218</v>
      </c>
      <c r="N70" s="18">
        <f t="shared" si="1"/>
        <v>227</v>
      </c>
      <c r="O70" s="18">
        <f t="shared" si="1"/>
        <v>253</v>
      </c>
      <c r="P70" s="23">
        <f>Q70+R70+S70+T70</f>
        <v>873</v>
      </c>
      <c r="Q70" s="18">
        <v>175</v>
      </c>
      <c r="R70" s="18">
        <v>218</v>
      </c>
      <c r="S70" s="18">
        <v>227</v>
      </c>
      <c r="T70" s="18">
        <v>253</v>
      </c>
      <c r="U70" s="15"/>
      <c r="V70" s="17"/>
      <c r="W70" s="17"/>
      <c r="X70" s="17"/>
      <c r="Y70" s="17"/>
    </row>
    <row r="71" spans="1:25" s="1" customFormat="1" ht="15.75">
      <c r="A71" s="17" t="s">
        <v>31</v>
      </c>
      <c r="B71" s="17">
        <v>871</v>
      </c>
      <c r="C71" s="19" t="s">
        <v>89</v>
      </c>
      <c r="D71" s="19" t="s">
        <v>111</v>
      </c>
      <c r="E71" s="17">
        <v>4209900</v>
      </c>
      <c r="F71" s="17">
        <v>611</v>
      </c>
      <c r="G71" s="17">
        <v>241</v>
      </c>
      <c r="H71" s="17"/>
      <c r="I71" s="19" t="s">
        <v>96</v>
      </c>
      <c r="J71" s="20" t="s">
        <v>94</v>
      </c>
      <c r="K71" s="15">
        <f aca="true" t="shared" si="2" ref="K71:K77">L71+M71+N71+O71</f>
        <v>5</v>
      </c>
      <c r="L71" s="17">
        <f t="shared" si="1"/>
        <v>1</v>
      </c>
      <c r="M71" s="17">
        <f t="shared" si="1"/>
        <v>1</v>
      </c>
      <c r="N71" s="17">
        <f t="shared" si="1"/>
        <v>2</v>
      </c>
      <c r="O71" s="17">
        <f t="shared" si="1"/>
        <v>1</v>
      </c>
      <c r="P71" s="15">
        <f aca="true" t="shared" si="3" ref="P71:P76">Q71+R71+S71+T71</f>
        <v>5</v>
      </c>
      <c r="Q71" s="17">
        <f>Q72+Q73+Q74+Q75</f>
        <v>1</v>
      </c>
      <c r="R71" s="17">
        <f>R72+R73+R74+R75</f>
        <v>1</v>
      </c>
      <c r="S71" s="17">
        <f>S72+S73+S74+S75</f>
        <v>2</v>
      </c>
      <c r="T71" s="17">
        <f>T72+T73+T74+T75</f>
        <v>1</v>
      </c>
      <c r="U71" s="15"/>
      <c r="V71" s="17"/>
      <c r="W71" s="17"/>
      <c r="X71" s="17"/>
      <c r="Y71" s="17"/>
    </row>
    <row r="72" spans="1:25" s="1" customFormat="1" ht="15.75">
      <c r="A72" s="24" t="s">
        <v>33</v>
      </c>
      <c r="B72" s="17">
        <v>871</v>
      </c>
      <c r="C72" s="19" t="s">
        <v>89</v>
      </c>
      <c r="D72" s="19" t="s">
        <v>111</v>
      </c>
      <c r="E72" s="17">
        <v>4209900</v>
      </c>
      <c r="F72" s="17">
        <v>611</v>
      </c>
      <c r="G72" s="17">
        <v>241</v>
      </c>
      <c r="H72" s="17"/>
      <c r="I72" s="19" t="s">
        <v>96</v>
      </c>
      <c r="J72" s="20" t="s">
        <v>94</v>
      </c>
      <c r="K72" s="15">
        <f t="shared" si="2"/>
        <v>0</v>
      </c>
      <c r="L72" s="17">
        <f t="shared" si="1"/>
        <v>0</v>
      </c>
      <c r="M72" s="17">
        <f t="shared" si="1"/>
        <v>0</v>
      </c>
      <c r="N72" s="17">
        <f t="shared" si="1"/>
        <v>0</v>
      </c>
      <c r="O72" s="17">
        <f t="shared" si="1"/>
        <v>0</v>
      </c>
      <c r="P72" s="15">
        <f t="shared" si="3"/>
        <v>0</v>
      </c>
      <c r="Q72" s="17"/>
      <c r="R72" s="17"/>
      <c r="S72" s="17"/>
      <c r="T72" s="17"/>
      <c r="U72" s="15"/>
      <c r="V72" s="17"/>
      <c r="W72" s="17"/>
      <c r="X72" s="17"/>
      <c r="Y72" s="17"/>
    </row>
    <row r="73" spans="1:25" s="1" customFormat="1" ht="15.75">
      <c r="A73" s="17" t="s">
        <v>32</v>
      </c>
      <c r="B73" s="17">
        <v>871</v>
      </c>
      <c r="C73" s="19" t="s">
        <v>89</v>
      </c>
      <c r="D73" s="19" t="s">
        <v>111</v>
      </c>
      <c r="E73" s="17">
        <v>4209900</v>
      </c>
      <c r="F73" s="17">
        <v>313</v>
      </c>
      <c r="G73" s="17">
        <v>212</v>
      </c>
      <c r="H73" s="17"/>
      <c r="I73" s="19" t="s">
        <v>96</v>
      </c>
      <c r="J73" s="20" t="s">
        <v>94</v>
      </c>
      <c r="K73" s="15">
        <f t="shared" si="2"/>
        <v>0</v>
      </c>
      <c r="L73" s="17">
        <f t="shared" si="1"/>
        <v>0</v>
      </c>
      <c r="M73" s="17">
        <f t="shared" si="1"/>
        <v>0</v>
      </c>
      <c r="N73" s="17">
        <f t="shared" si="1"/>
        <v>0</v>
      </c>
      <c r="O73" s="17">
        <f t="shared" si="1"/>
        <v>0</v>
      </c>
      <c r="P73" s="15">
        <f t="shared" si="3"/>
        <v>0</v>
      </c>
      <c r="Q73" s="17"/>
      <c r="R73" s="17"/>
      <c r="S73" s="17"/>
      <c r="T73" s="17"/>
      <c r="U73" s="15"/>
      <c r="V73" s="17"/>
      <c r="W73" s="17"/>
      <c r="X73" s="17"/>
      <c r="Y73" s="17"/>
    </row>
    <row r="74" spans="1:25" s="1" customFormat="1" ht="15.75">
      <c r="A74" s="17" t="s">
        <v>73</v>
      </c>
      <c r="B74" s="17">
        <v>871</v>
      </c>
      <c r="C74" s="19" t="s">
        <v>89</v>
      </c>
      <c r="D74" s="19" t="s">
        <v>111</v>
      </c>
      <c r="E74" s="17">
        <v>4209900</v>
      </c>
      <c r="F74" s="17">
        <v>611</v>
      </c>
      <c r="G74" s="17">
        <v>241</v>
      </c>
      <c r="H74" s="24" t="s">
        <v>110</v>
      </c>
      <c r="I74" s="19" t="s">
        <v>96</v>
      </c>
      <c r="J74" s="20" t="s">
        <v>94</v>
      </c>
      <c r="K74" s="15">
        <f t="shared" si="2"/>
        <v>5</v>
      </c>
      <c r="L74" s="17">
        <f t="shared" si="1"/>
        <v>1</v>
      </c>
      <c r="M74" s="17">
        <f t="shared" si="1"/>
        <v>1</v>
      </c>
      <c r="N74" s="17">
        <f t="shared" si="1"/>
        <v>2</v>
      </c>
      <c r="O74" s="17">
        <f t="shared" si="1"/>
        <v>1</v>
      </c>
      <c r="P74" s="15">
        <f t="shared" si="3"/>
        <v>5</v>
      </c>
      <c r="Q74" s="17">
        <v>1</v>
      </c>
      <c r="R74" s="17">
        <v>1</v>
      </c>
      <c r="S74" s="17">
        <v>2</v>
      </c>
      <c r="T74" s="17">
        <v>1</v>
      </c>
      <c r="U74" s="15"/>
      <c r="V74" s="17"/>
      <c r="W74" s="17"/>
      <c r="X74" s="17"/>
      <c r="Y74" s="17"/>
    </row>
    <row r="75" spans="1:25" s="1" customFormat="1" ht="15.75">
      <c r="A75" s="17" t="s">
        <v>34</v>
      </c>
      <c r="B75" s="17">
        <v>871</v>
      </c>
      <c r="C75" s="19" t="s">
        <v>89</v>
      </c>
      <c r="D75" s="19" t="s">
        <v>111</v>
      </c>
      <c r="E75" s="17">
        <v>4209900</v>
      </c>
      <c r="F75" s="17">
        <v>313</v>
      </c>
      <c r="G75" s="17">
        <v>212</v>
      </c>
      <c r="H75" s="17"/>
      <c r="I75" s="19" t="s">
        <v>96</v>
      </c>
      <c r="J75" s="20" t="s">
        <v>94</v>
      </c>
      <c r="K75" s="15">
        <f t="shared" si="2"/>
        <v>0</v>
      </c>
      <c r="L75" s="17">
        <f t="shared" si="1"/>
        <v>0</v>
      </c>
      <c r="M75" s="17">
        <f t="shared" si="1"/>
        <v>0</v>
      </c>
      <c r="N75" s="17">
        <f t="shared" si="1"/>
        <v>0</v>
      </c>
      <c r="O75" s="17">
        <f t="shared" si="1"/>
        <v>0</v>
      </c>
      <c r="P75" s="15">
        <f t="shared" si="3"/>
        <v>0</v>
      </c>
      <c r="Q75" s="17"/>
      <c r="R75" s="17"/>
      <c r="S75" s="17"/>
      <c r="T75" s="17"/>
      <c r="U75" s="15"/>
      <c r="V75" s="17"/>
      <c r="W75" s="17"/>
      <c r="X75" s="17"/>
      <c r="Y75" s="17"/>
    </row>
    <row r="76" spans="1:25" s="1" customFormat="1" ht="15.75">
      <c r="A76" s="17" t="s">
        <v>35</v>
      </c>
      <c r="B76" s="17">
        <v>871</v>
      </c>
      <c r="C76" s="19" t="s">
        <v>89</v>
      </c>
      <c r="D76" s="19" t="s">
        <v>111</v>
      </c>
      <c r="E76" s="17">
        <v>4209900</v>
      </c>
      <c r="F76" s="17">
        <v>611</v>
      </c>
      <c r="G76" s="17">
        <v>241</v>
      </c>
      <c r="H76" s="17">
        <v>2130000</v>
      </c>
      <c r="I76" s="19" t="s">
        <v>96</v>
      </c>
      <c r="J76" s="20" t="s">
        <v>94</v>
      </c>
      <c r="K76" s="23">
        <f t="shared" si="2"/>
        <v>264</v>
      </c>
      <c r="L76" s="18">
        <f>Q76</f>
        <v>53</v>
      </c>
      <c r="M76" s="18">
        <f>R76</f>
        <v>66</v>
      </c>
      <c r="N76" s="18">
        <f>S76</f>
        <v>69</v>
      </c>
      <c r="O76" s="18">
        <f>T76</f>
        <v>76</v>
      </c>
      <c r="P76" s="15">
        <f t="shared" si="3"/>
        <v>264</v>
      </c>
      <c r="Q76" s="18">
        <v>53</v>
      </c>
      <c r="R76" s="18">
        <v>66</v>
      </c>
      <c r="S76" s="18">
        <v>69</v>
      </c>
      <c r="T76" s="18">
        <v>76</v>
      </c>
      <c r="U76" s="15"/>
      <c r="V76" s="17"/>
      <c r="W76" s="17"/>
      <c r="X76" s="17"/>
      <c r="Y76" s="17"/>
    </row>
    <row r="77" spans="1:25" s="1" customFormat="1" ht="15.75">
      <c r="A77" s="10" t="s">
        <v>36</v>
      </c>
      <c r="B77" s="17">
        <v>871</v>
      </c>
      <c r="C77" s="19" t="s">
        <v>89</v>
      </c>
      <c r="D77" s="19" t="s">
        <v>111</v>
      </c>
      <c r="E77" s="17">
        <v>4209900</v>
      </c>
      <c r="F77" s="17">
        <v>611</v>
      </c>
      <c r="G77" s="17">
        <v>241</v>
      </c>
      <c r="H77" s="17"/>
      <c r="I77" s="19" t="s">
        <v>96</v>
      </c>
      <c r="J77" s="20" t="s">
        <v>94</v>
      </c>
      <c r="K77" s="21">
        <f t="shared" si="2"/>
        <v>1721</v>
      </c>
      <c r="L77" s="21">
        <f aca="true" t="shared" si="4" ref="L77:L106">Q77+V77</f>
        <v>712</v>
      </c>
      <c r="M77" s="21">
        <f aca="true" t="shared" si="5" ref="M77:M106">R77+W77</f>
        <v>193</v>
      </c>
      <c r="N77" s="21">
        <f aca="true" t="shared" si="6" ref="N77:N106">S77+X77</f>
        <v>354</v>
      </c>
      <c r="O77" s="21">
        <f aca="true" t="shared" si="7" ref="O77:O106">T77+Y77</f>
        <v>462</v>
      </c>
      <c r="P77" s="21">
        <f aca="true" t="shared" si="8" ref="P77:P83">Q77+R77+S77+T77</f>
        <v>1721</v>
      </c>
      <c r="Q77" s="21">
        <f>Q78+Q84+Q81+Q91+Q100</f>
        <v>712</v>
      </c>
      <c r="R77" s="21">
        <f>R78+R84+R81+R91+R100</f>
        <v>193</v>
      </c>
      <c r="S77" s="21">
        <f>S78+S84+S81+S91+S100</f>
        <v>354</v>
      </c>
      <c r="T77" s="21">
        <f>T78+T84+T81+T91+T100</f>
        <v>462</v>
      </c>
      <c r="U77" s="22"/>
      <c r="V77" s="17"/>
      <c r="W77" s="17"/>
      <c r="X77" s="17"/>
      <c r="Y77" s="17"/>
    </row>
    <row r="78" spans="1:25" s="1" customFormat="1" ht="15.75">
      <c r="A78" s="14" t="s">
        <v>37</v>
      </c>
      <c r="B78" s="17">
        <v>871</v>
      </c>
      <c r="C78" s="19" t="s">
        <v>89</v>
      </c>
      <c r="D78" s="19" t="s">
        <v>111</v>
      </c>
      <c r="E78" s="17">
        <v>4209900</v>
      </c>
      <c r="F78" s="17">
        <v>611</v>
      </c>
      <c r="G78" s="17">
        <v>241</v>
      </c>
      <c r="H78" s="17"/>
      <c r="I78" s="19" t="s">
        <v>96</v>
      </c>
      <c r="J78" s="20" t="s">
        <v>94</v>
      </c>
      <c r="K78" s="15">
        <f aca="true" t="shared" si="9" ref="K78:K83">L78+M78+N78+O78</f>
        <v>10</v>
      </c>
      <c r="L78" s="17">
        <f t="shared" si="4"/>
        <v>2</v>
      </c>
      <c r="M78" s="17">
        <f t="shared" si="5"/>
        <v>3</v>
      </c>
      <c r="N78" s="17">
        <f t="shared" si="6"/>
        <v>3</v>
      </c>
      <c r="O78" s="17">
        <f t="shared" si="7"/>
        <v>2</v>
      </c>
      <c r="P78" s="15">
        <f t="shared" si="8"/>
        <v>10</v>
      </c>
      <c r="Q78" s="17">
        <f>Q79+Q80</f>
        <v>2</v>
      </c>
      <c r="R78" s="17">
        <f>R79+R80</f>
        <v>3</v>
      </c>
      <c r="S78" s="17">
        <f>S79+S80</f>
        <v>3</v>
      </c>
      <c r="T78" s="17">
        <f>T79+T80</f>
        <v>2</v>
      </c>
      <c r="U78" s="15"/>
      <c r="V78" s="17"/>
      <c r="W78" s="17"/>
      <c r="X78" s="17"/>
      <c r="Y78" s="17"/>
    </row>
    <row r="79" spans="1:25" s="1" customFormat="1" ht="15.75">
      <c r="A79" s="17" t="s">
        <v>97</v>
      </c>
      <c r="B79" s="17">
        <v>871</v>
      </c>
      <c r="C79" s="19" t="s">
        <v>89</v>
      </c>
      <c r="D79" s="19" t="s">
        <v>111</v>
      </c>
      <c r="E79" s="17">
        <v>4209900</v>
      </c>
      <c r="F79" s="17">
        <v>611</v>
      </c>
      <c r="G79" s="17">
        <v>241</v>
      </c>
      <c r="H79" s="17">
        <v>2210000</v>
      </c>
      <c r="I79" s="19" t="s">
        <v>96</v>
      </c>
      <c r="J79" s="20" t="s">
        <v>94</v>
      </c>
      <c r="K79" s="15">
        <f t="shared" si="9"/>
        <v>10</v>
      </c>
      <c r="L79" s="17">
        <f t="shared" si="4"/>
        <v>2</v>
      </c>
      <c r="M79" s="17">
        <f t="shared" si="5"/>
        <v>3</v>
      </c>
      <c r="N79" s="17">
        <f t="shared" si="6"/>
        <v>3</v>
      </c>
      <c r="O79" s="17">
        <f t="shared" si="7"/>
        <v>2</v>
      </c>
      <c r="P79" s="15">
        <f t="shared" si="8"/>
        <v>10</v>
      </c>
      <c r="Q79" s="17">
        <v>2</v>
      </c>
      <c r="R79" s="17">
        <v>3</v>
      </c>
      <c r="S79" s="17">
        <v>3</v>
      </c>
      <c r="T79" s="17">
        <v>2</v>
      </c>
      <c r="U79" s="15"/>
      <c r="V79" s="17"/>
      <c r="W79" s="17"/>
      <c r="X79" s="17"/>
      <c r="Y79" s="17"/>
    </row>
    <row r="80" spans="1:25" s="1" customFormat="1" ht="15.75">
      <c r="A80" s="17" t="s">
        <v>98</v>
      </c>
      <c r="B80" s="17">
        <v>871</v>
      </c>
      <c r="C80" s="19" t="s">
        <v>89</v>
      </c>
      <c r="D80" s="19" t="s">
        <v>111</v>
      </c>
      <c r="E80" s="17">
        <v>4209900</v>
      </c>
      <c r="F80" s="17">
        <v>611</v>
      </c>
      <c r="G80" s="17">
        <v>241</v>
      </c>
      <c r="H80" s="17">
        <v>8310000</v>
      </c>
      <c r="I80" s="19" t="s">
        <v>96</v>
      </c>
      <c r="J80" s="20" t="s">
        <v>94</v>
      </c>
      <c r="K80" s="15">
        <f t="shared" si="9"/>
        <v>0</v>
      </c>
      <c r="L80" s="17">
        <f t="shared" si="4"/>
        <v>0</v>
      </c>
      <c r="M80" s="17">
        <f t="shared" si="5"/>
        <v>0</v>
      </c>
      <c r="N80" s="17">
        <f t="shared" si="6"/>
        <v>0</v>
      </c>
      <c r="O80" s="17">
        <f t="shared" si="7"/>
        <v>0</v>
      </c>
      <c r="P80" s="15">
        <f t="shared" si="8"/>
        <v>0</v>
      </c>
      <c r="Q80" s="17"/>
      <c r="R80" s="17"/>
      <c r="S80" s="17"/>
      <c r="T80" s="17"/>
      <c r="U80" s="15"/>
      <c r="V80" s="17"/>
      <c r="W80" s="17"/>
      <c r="X80" s="17"/>
      <c r="Y80" s="17"/>
    </row>
    <row r="81" spans="1:25" s="1" customFormat="1" ht="15.75">
      <c r="A81" s="14" t="s">
        <v>38</v>
      </c>
      <c r="B81" s="17">
        <v>871</v>
      </c>
      <c r="C81" s="19" t="s">
        <v>89</v>
      </c>
      <c r="D81" s="19" t="s">
        <v>111</v>
      </c>
      <c r="E81" s="17">
        <v>4209900</v>
      </c>
      <c r="F81" s="17">
        <v>611</v>
      </c>
      <c r="G81" s="17">
        <v>241</v>
      </c>
      <c r="H81" s="17"/>
      <c r="I81" s="19" t="s">
        <v>96</v>
      </c>
      <c r="J81" s="20" t="s">
        <v>94</v>
      </c>
      <c r="K81" s="15">
        <f t="shared" si="9"/>
        <v>0</v>
      </c>
      <c r="L81" s="17">
        <f t="shared" si="4"/>
        <v>0</v>
      </c>
      <c r="M81" s="17">
        <f t="shared" si="5"/>
        <v>0</v>
      </c>
      <c r="N81" s="17">
        <f t="shared" si="6"/>
        <v>0</v>
      </c>
      <c r="O81" s="17">
        <f t="shared" si="7"/>
        <v>0</v>
      </c>
      <c r="P81" s="15">
        <f t="shared" si="8"/>
        <v>0</v>
      </c>
      <c r="Q81" s="17">
        <f>Q82+Q83</f>
        <v>0</v>
      </c>
      <c r="R81" s="17">
        <f>R82+R83</f>
        <v>0</v>
      </c>
      <c r="S81" s="17">
        <f>S82+S83</f>
        <v>0</v>
      </c>
      <c r="T81" s="17">
        <f>T82+T83</f>
        <v>0</v>
      </c>
      <c r="U81" s="15"/>
      <c r="V81" s="17"/>
      <c r="W81" s="17"/>
      <c r="X81" s="17"/>
      <c r="Y81" s="17"/>
    </row>
    <row r="82" spans="1:25" s="1" customFormat="1" ht="15.75">
      <c r="A82" s="17" t="s">
        <v>39</v>
      </c>
      <c r="B82" s="17">
        <v>871</v>
      </c>
      <c r="C82" s="19" t="s">
        <v>89</v>
      </c>
      <c r="D82" s="19" t="s">
        <v>111</v>
      </c>
      <c r="E82" s="17">
        <v>4209900</v>
      </c>
      <c r="F82" s="17">
        <v>611</v>
      </c>
      <c r="G82" s="17">
        <v>241</v>
      </c>
      <c r="H82" s="17"/>
      <c r="I82" s="19" t="s">
        <v>96</v>
      </c>
      <c r="J82" s="20" t="s">
        <v>94</v>
      </c>
      <c r="K82" s="15">
        <f t="shared" si="9"/>
        <v>0</v>
      </c>
      <c r="L82" s="17">
        <f t="shared" si="4"/>
        <v>0</v>
      </c>
      <c r="M82" s="17">
        <f t="shared" si="5"/>
        <v>0</v>
      </c>
      <c r="N82" s="17">
        <f t="shared" si="6"/>
        <v>0</v>
      </c>
      <c r="O82" s="17">
        <f t="shared" si="7"/>
        <v>0</v>
      </c>
      <c r="P82" s="15">
        <f t="shared" si="8"/>
        <v>0</v>
      </c>
      <c r="Q82" s="17"/>
      <c r="R82" s="17"/>
      <c r="S82" s="17"/>
      <c r="T82" s="17"/>
      <c r="U82" s="15"/>
      <c r="V82" s="17"/>
      <c r="W82" s="17"/>
      <c r="X82" s="17"/>
      <c r="Y82" s="17"/>
    </row>
    <row r="83" spans="1:25" s="1" customFormat="1" ht="15.75">
      <c r="A83" s="17" t="s">
        <v>40</v>
      </c>
      <c r="B83" s="17">
        <v>871</v>
      </c>
      <c r="C83" s="19" t="s">
        <v>89</v>
      </c>
      <c r="D83" s="19" t="s">
        <v>111</v>
      </c>
      <c r="E83" s="17">
        <v>4209900</v>
      </c>
      <c r="F83" s="17">
        <v>611</v>
      </c>
      <c r="G83" s="17">
        <v>241</v>
      </c>
      <c r="H83" s="17"/>
      <c r="I83" s="19" t="s">
        <v>96</v>
      </c>
      <c r="J83" s="20" t="s">
        <v>94</v>
      </c>
      <c r="K83" s="15">
        <f t="shared" si="9"/>
        <v>0</v>
      </c>
      <c r="L83" s="17">
        <f t="shared" si="4"/>
        <v>0</v>
      </c>
      <c r="M83" s="17">
        <f t="shared" si="5"/>
        <v>0</v>
      </c>
      <c r="N83" s="17">
        <f t="shared" si="6"/>
        <v>0</v>
      </c>
      <c r="O83" s="17">
        <f t="shared" si="7"/>
        <v>0</v>
      </c>
      <c r="P83" s="15">
        <f t="shared" si="8"/>
        <v>0</v>
      </c>
      <c r="Q83" s="17"/>
      <c r="R83" s="17"/>
      <c r="S83" s="17"/>
      <c r="T83" s="17"/>
      <c r="U83" s="15"/>
      <c r="V83" s="17"/>
      <c r="W83" s="17"/>
      <c r="X83" s="17"/>
      <c r="Y83" s="17"/>
    </row>
    <row r="84" spans="1:25" s="1" customFormat="1" ht="15.75">
      <c r="A84" s="14" t="s">
        <v>41</v>
      </c>
      <c r="B84" s="17">
        <v>871</v>
      </c>
      <c r="C84" s="19" t="s">
        <v>89</v>
      </c>
      <c r="D84" s="19" t="s">
        <v>111</v>
      </c>
      <c r="E84" s="17">
        <v>4209900</v>
      </c>
      <c r="F84" s="17">
        <v>611</v>
      </c>
      <c r="G84" s="17">
        <v>241</v>
      </c>
      <c r="H84" s="17">
        <v>7200000</v>
      </c>
      <c r="I84" s="19" t="s">
        <v>96</v>
      </c>
      <c r="J84" s="20" t="s">
        <v>94</v>
      </c>
      <c r="K84" s="23">
        <f>K85+K86+K87+K88+K89+K90</f>
        <v>1268</v>
      </c>
      <c r="L84" s="18">
        <f t="shared" si="4"/>
        <v>651</v>
      </c>
      <c r="M84" s="18">
        <f t="shared" si="5"/>
        <v>133</v>
      </c>
      <c r="N84" s="18">
        <f t="shared" si="6"/>
        <v>38</v>
      </c>
      <c r="O84" s="18">
        <f t="shared" si="7"/>
        <v>446</v>
      </c>
      <c r="P84" s="23">
        <f>P85+P86+P87+P89+P90+P88</f>
        <v>1268</v>
      </c>
      <c r="Q84" s="25">
        <f>Q85+Q86+Q87+Q88+Q89+Q90</f>
        <v>651</v>
      </c>
      <c r="R84" s="25">
        <f>R85+R86+R87+R88+R89+R90</f>
        <v>133</v>
      </c>
      <c r="S84" s="25">
        <f>S85+S86+S87+S88+S89+S90</f>
        <v>38</v>
      </c>
      <c r="T84" s="25">
        <f>T85+T86+T87+T88+T89+T90</f>
        <v>446</v>
      </c>
      <c r="U84" s="15"/>
      <c r="V84" s="17"/>
      <c r="W84" s="17"/>
      <c r="X84" s="17"/>
      <c r="Y84" s="17"/>
    </row>
    <row r="85" spans="1:25" s="1" customFormat="1" ht="15.75">
      <c r="A85" s="17" t="s">
        <v>42</v>
      </c>
      <c r="B85" s="17">
        <v>871</v>
      </c>
      <c r="C85" s="19" t="s">
        <v>89</v>
      </c>
      <c r="D85" s="19" t="s">
        <v>111</v>
      </c>
      <c r="E85" s="17">
        <v>4209900</v>
      </c>
      <c r="F85" s="17">
        <v>611</v>
      </c>
      <c r="G85" s="17">
        <v>241</v>
      </c>
      <c r="H85" s="17">
        <v>7200100</v>
      </c>
      <c r="I85" s="19" t="s">
        <v>96</v>
      </c>
      <c r="J85" s="20" t="s">
        <v>94</v>
      </c>
      <c r="K85" s="23">
        <f aca="true" t="shared" si="10" ref="K85:K90">L85+M85+N85+O85</f>
        <v>867</v>
      </c>
      <c r="L85" s="18">
        <f t="shared" si="4"/>
        <v>468</v>
      </c>
      <c r="M85" s="18">
        <f t="shared" si="5"/>
        <v>66</v>
      </c>
      <c r="N85" s="18">
        <f t="shared" si="6"/>
        <v>0</v>
      </c>
      <c r="O85" s="18">
        <f t="shared" si="7"/>
        <v>333</v>
      </c>
      <c r="P85" s="23">
        <f aca="true" t="shared" si="11" ref="P85:P92">Q85+R85+S85+T85</f>
        <v>867</v>
      </c>
      <c r="Q85" s="17">
        <v>468</v>
      </c>
      <c r="R85" s="17">
        <v>66</v>
      </c>
      <c r="S85" s="17"/>
      <c r="T85" s="17">
        <v>333</v>
      </c>
      <c r="U85" s="15"/>
      <c r="V85" s="17"/>
      <c r="W85" s="17"/>
      <c r="X85" s="17"/>
      <c r="Y85" s="17"/>
    </row>
    <row r="86" spans="1:25" s="1" customFormat="1" ht="15.75">
      <c r="A86" s="17" t="s">
        <v>43</v>
      </c>
      <c r="B86" s="17">
        <v>871</v>
      </c>
      <c r="C86" s="19" t="s">
        <v>89</v>
      </c>
      <c r="D86" s="19" t="s">
        <v>111</v>
      </c>
      <c r="E86" s="17">
        <v>4209900</v>
      </c>
      <c r="F86" s="17">
        <v>611</v>
      </c>
      <c r="G86" s="17">
        <v>241</v>
      </c>
      <c r="H86" s="17">
        <v>7200200</v>
      </c>
      <c r="I86" s="19" t="s">
        <v>96</v>
      </c>
      <c r="J86" s="20" t="s">
        <v>94</v>
      </c>
      <c r="K86" s="15">
        <f t="shared" si="10"/>
        <v>152</v>
      </c>
      <c r="L86" s="17">
        <f t="shared" si="4"/>
        <v>83</v>
      </c>
      <c r="M86" s="17">
        <f t="shared" si="5"/>
        <v>17</v>
      </c>
      <c r="N86" s="17">
        <f t="shared" si="6"/>
        <v>0</v>
      </c>
      <c r="O86" s="17">
        <f t="shared" si="7"/>
        <v>52</v>
      </c>
      <c r="P86" s="15">
        <f t="shared" si="11"/>
        <v>152</v>
      </c>
      <c r="Q86" s="17">
        <v>83</v>
      </c>
      <c r="R86" s="17">
        <v>17</v>
      </c>
      <c r="S86" s="17"/>
      <c r="T86" s="17">
        <v>52</v>
      </c>
      <c r="U86" s="15"/>
      <c r="V86" s="17"/>
      <c r="W86" s="17"/>
      <c r="X86" s="17"/>
      <c r="Y86" s="17"/>
    </row>
    <row r="87" spans="1:25" s="1" customFormat="1" ht="15.75">
      <c r="A87" s="17" t="s">
        <v>44</v>
      </c>
      <c r="B87" s="17">
        <v>871</v>
      </c>
      <c r="C87" s="19" t="s">
        <v>89</v>
      </c>
      <c r="D87" s="19" t="s">
        <v>111</v>
      </c>
      <c r="E87" s="17">
        <v>4209900</v>
      </c>
      <c r="F87" s="17">
        <v>611</v>
      </c>
      <c r="G87" s="17">
        <v>241</v>
      </c>
      <c r="H87" s="17">
        <v>7200300</v>
      </c>
      <c r="I87" s="19" t="s">
        <v>96</v>
      </c>
      <c r="J87" s="20" t="s">
        <v>94</v>
      </c>
      <c r="K87" s="15">
        <f t="shared" si="10"/>
        <v>249</v>
      </c>
      <c r="L87" s="17">
        <f t="shared" si="4"/>
        <v>100</v>
      </c>
      <c r="M87" s="17">
        <f t="shared" si="5"/>
        <v>50</v>
      </c>
      <c r="N87" s="17">
        <f t="shared" si="6"/>
        <v>38</v>
      </c>
      <c r="O87" s="17">
        <f t="shared" si="7"/>
        <v>61</v>
      </c>
      <c r="P87" s="15">
        <f t="shared" si="11"/>
        <v>249</v>
      </c>
      <c r="Q87" s="17">
        <v>100</v>
      </c>
      <c r="R87" s="17">
        <v>50</v>
      </c>
      <c r="S87" s="17">
        <v>38</v>
      </c>
      <c r="T87" s="17">
        <v>61</v>
      </c>
      <c r="U87" s="15"/>
      <c r="V87" s="17"/>
      <c r="W87" s="17"/>
      <c r="X87" s="17"/>
      <c r="Y87" s="17"/>
    </row>
    <row r="88" spans="1:25" s="1" customFormat="1" ht="15.75">
      <c r="A88" s="17" t="s">
        <v>88</v>
      </c>
      <c r="B88" s="17">
        <v>871</v>
      </c>
      <c r="C88" s="19" t="s">
        <v>89</v>
      </c>
      <c r="D88" s="19" t="s">
        <v>111</v>
      </c>
      <c r="E88" s="17">
        <v>4209900</v>
      </c>
      <c r="F88" s="17">
        <v>611</v>
      </c>
      <c r="G88" s="17">
        <v>241</v>
      </c>
      <c r="H88" s="17">
        <v>7200500</v>
      </c>
      <c r="I88" s="19" t="s">
        <v>96</v>
      </c>
      <c r="J88" s="20" t="s">
        <v>94</v>
      </c>
      <c r="K88" s="15">
        <f t="shared" si="10"/>
        <v>0</v>
      </c>
      <c r="L88" s="17">
        <f t="shared" si="4"/>
        <v>0</v>
      </c>
      <c r="M88" s="17">
        <f t="shared" si="5"/>
        <v>0</v>
      </c>
      <c r="N88" s="17">
        <f t="shared" si="6"/>
        <v>0</v>
      </c>
      <c r="O88" s="17">
        <f t="shared" si="7"/>
        <v>0</v>
      </c>
      <c r="P88" s="15">
        <f t="shared" si="11"/>
        <v>0</v>
      </c>
      <c r="Q88" s="17"/>
      <c r="R88" s="17"/>
      <c r="S88" s="17"/>
      <c r="T88" s="17"/>
      <c r="U88" s="15"/>
      <c r="V88" s="17"/>
      <c r="W88" s="17"/>
      <c r="X88" s="17"/>
      <c r="Y88" s="17"/>
    </row>
    <row r="89" spans="1:25" s="1" customFormat="1" ht="15.75">
      <c r="A89" s="17" t="s">
        <v>84</v>
      </c>
      <c r="B89" s="17">
        <v>871</v>
      </c>
      <c r="C89" s="19" t="s">
        <v>89</v>
      </c>
      <c r="D89" s="19" t="s">
        <v>111</v>
      </c>
      <c r="E89" s="17">
        <v>4209900</v>
      </c>
      <c r="F89" s="17">
        <v>611</v>
      </c>
      <c r="G89" s="17">
        <v>241</v>
      </c>
      <c r="H89" s="17">
        <v>7200402</v>
      </c>
      <c r="I89" s="19" t="s">
        <v>96</v>
      </c>
      <c r="J89" s="20" t="s">
        <v>94</v>
      </c>
      <c r="K89" s="15">
        <f t="shared" si="10"/>
        <v>0</v>
      </c>
      <c r="L89" s="17">
        <f t="shared" si="4"/>
        <v>0</v>
      </c>
      <c r="M89" s="17">
        <f t="shared" si="5"/>
        <v>0</v>
      </c>
      <c r="N89" s="17">
        <f t="shared" si="6"/>
        <v>0</v>
      </c>
      <c r="O89" s="17">
        <f t="shared" si="7"/>
        <v>0</v>
      </c>
      <c r="P89" s="15">
        <f t="shared" si="11"/>
        <v>0</v>
      </c>
      <c r="Q89" s="17"/>
      <c r="R89" s="17"/>
      <c r="S89" s="17"/>
      <c r="T89" s="17"/>
      <c r="U89" s="15"/>
      <c r="V89" s="17"/>
      <c r="W89" s="17"/>
      <c r="X89" s="17"/>
      <c r="Y89" s="17"/>
    </row>
    <row r="90" spans="1:25" s="1" customFormat="1" ht="15.75">
      <c r="A90" s="17" t="s">
        <v>99</v>
      </c>
      <c r="B90" s="17">
        <v>871</v>
      </c>
      <c r="C90" s="19" t="s">
        <v>89</v>
      </c>
      <c r="D90" s="19" t="s">
        <v>111</v>
      </c>
      <c r="E90" s="17">
        <v>4209900</v>
      </c>
      <c r="F90" s="17">
        <v>611</v>
      </c>
      <c r="G90" s="17">
        <v>241</v>
      </c>
      <c r="H90" s="17">
        <v>7200401</v>
      </c>
      <c r="I90" s="19" t="s">
        <v>96</v>
      </c>
      <c r="J90" s="20" t="s">
        <v>94</v>
      </c>
      <c r="K90" s="15">
        <f t="shared" si="10"/>
        <v>0</v>
      </c>
      <c r="L90" s="17">
        <f t="shared" si="4"/>
        <v>0</v>
      </c>
      <c r="M90" s="17">
        <f t="shared" si="5"/>
        <v>0</v>
      </c>
      <c r="N90" s="17">
        <f t="shared" si="6"/>
        <v>0</v>
      </c>
      <c r="O90" s="17">
        <f t="shared" si="7"/>
        <v>0</v>
      </c>
      <c r="P90" s="15">
        <f t="shared" si="11"/>
        <v>0</v>
      </c>
      <c r="Q90" s="17"/>
      <c r="R90" s="17"/>
      <c r="S90" s="17"/>
      <c r="T90" s="17"/>
      <c r="U90" s="15"/>
      <c r="V90" s="17"/>
      <c r="W90" s="17"/>
      <c r="X90" s="17"/>
      <c r="Y90" s="17"/>
    </row>
    <row r="91" spans="1:25" s="1" customFormat="1" ht="15.75">
      <c r="A91" s="14" t="s">
        <v>45</v>
      </c>
      <c r="B91" s="17">
        <v>871</v>
      </c>
      <c r="C91" s="19" t="s">
        <v>89</v>
      </c>
      <c r="D91" s="19" t="s">
        <v>111</v>
      </c>
      <c r="E91" s="17">
        <v>4209900</v>
      </c>
      <c r="F91" s="17">
        <v>611</v>
      </c>
      <c r="G91" s="17">
        <v>241</v>
      </c>
      <c r="H91" s="17"/>
      <c r="I91" s="19" t="s">
        <v>96</v>
      </c>
      <c r="J91" s="20" t="s">
        <v>94</v>
      </c>
      <c r="K91" s="15">
        <f>L91+M91+N91+O91</f>
        <v>50</v>
      </c>
      <c r="L91" s="17">
        <f t="shared" si="4"/>
        <v>13</v>
      </c>
      <c r="M91" s="17">
        <f t="shared" si="5"/>
        <v>12</v>
      </c>
      <c r="N91" s="17">
        <f t="shared" si="6"/>
        <v>14</v>
      </c>
      <c r="O91" s="17">
        <f t="shared" si="7"/>
        <v>11</v>
      </c>
      <c r="P91" s="15">
        <f t="shared" si="11"/>
        <v>50</v>
      </c>
      <c r="Q91" s="16">
        <f>Q92+Q93+Q94+Q95+Q96+Q97+Q98+Q99</f>
        <v>13</v>
      </c>
      <c r="R91" s="16">
        <f>R92+R93+R94+R95+R96+R97+R98+R99</f>
        <v>12</v>
      </c>
      <c r="S91" s="16">
        <f>S92+S93+S94+S95+S96+S97+S98+S99</f>
        <v>14</v>
      </c>
      <c r="T91" s="16">
        <f>T92+T93+T94+T95+T96+T97+T98+T99</f>
        <v>11</v>
      </c>
      <c r="U91" s="15"/>
      <c r="V91" s="17"/>
      <c r="W91" s="17"/>
      <c r="X91" s="17"/>
      <c r="Y91" s="17"/>
    </row>
    <row r="92" spans="1:25" s="1" customFormat="1" ht="15.75">
      <c r="A92" s="24" t="s">
        <v>115</v>
      </c>
      <c r="B92" s="17">
        <v>871</v>
      </c>
      <c r="C92" s="19" t="s">
        <v>89</v>
      </c>
      <c r="D92" s="19" t="s">
        <v>111</v>
      </c>
      <c r="E92" s="17">
        <v>4209900</v>
      </c>
      <c r="F92" s="17">
        <v>611</v>
      </c>
      <c r="G92" s="17">
        <v>241</v>
      </c>
      <c r="H92" s="17">
        <v>7100000</v>
      </c>
      <c r="I92" s="19" t="s">
        <v>96</v>
      </c>
      <c r="J92" s="20" t="s">
        <v>94</v>
      </c>
      <c r="K92" s="15">
        <f>L92+M92+N92+O92</f>
        <v>1</v>
      </c>
      <c r="L92" s="17">
        <f t="shared" si="4"/>
        <v>0</v>
      </c>
      <c r="M92" s="17">
        <f t="shared" si="5"/>
        <v>0</v>
      </c>
      <c r="N92" s="17">
        <f t="shared" si="6"/>
        <v>1</v>
      </c>
      <c r="O92" s="17">
        <f t="shared" si="7"/>
        <v>0</v>
      </c>
      <c r="P92" s="15">
        <f t="shared" si="11"/>
        <v>1</v>
      </c>
      <c r="Q92" s="16"/>
      <c r="R92" s="16"/>
      <c r="S92" s="16">
        <v>1</v>
      </c>
      <c r="T92" s="16"/>
      <c r="U92" s="15"/>
      <c r="V92" s="17"/>
      <c r="W92" s="17"/>
      <c r="X92" s="17"/>
      <c r="Y92" s="17"/>
    </row>
    <row r="93" spans="1:25" s="1" customFormat="1" ht="15.75">
      <c r="A93" s="17" t="s">
        <v>100</v>
      </c>
      <c r="B93" s="17">
        <v>871</v>
      </c>
      <c r="C93" s="19" t="s">
        <v>89</v>
      </c>
      <c r="D93" s="19" t="s">
        <v>111</v>
      </c>
      <c r="E93" s="17">
        <v>4209900</v>
      </c>
      <c r="F93" s="17">
        <v>611</v>
      </c>
      <c r="G93" s="17">
        <v>241</v>
      </c>
      <c r="H93" s="17">
        <v>8562500</v>
      </c>
      <c r="I93" s="19" t="s">
        <v>96</v>
      </c>
      <c r="J93" s="20" t="s">
        <v>94</v>
      </c>
      <c r="K93" s="15">
        <f aca="true" t="shared" si="12" ref="K93:K99">L93+M93+N93+O93</f>
        <v>3</v>
      </c>
      <c r="L93" s="17">
        <f t="shared" si="4"/>
        <v>1</v>
      </c>
      <c r="M93" s="17">
        <f t="shared" si="5"/>
        <v>0</v>
      </c>
      <c r="N93" s="17">
        <f t="shared" si="6"/>
        <v>2</v>
      </c>
      <c r="O93" s="17">
        <f t="shared" si="7"/>
        <v>0</v>
      </c>
      <c r="P93" s="15">
        <f aca="true" t="shared" si="13" ref="P93:P99">Q93+R93+S93+T93</f>
        <v>3</v>
      </c>
      <c r="Q93" s="17">
        <v>1</v>
      </c>
      <c r="R93" s="17"/>
      <c r="S93" s="17">
        <v>2</v>
      </c>
      <c r="T93" s="17"/>
      <c r="U93" s="15"/>
      <c r="V93" s="17"/>
      <c r="W93" s="17"/>
      <c r="X93" s="17"/>
      <c r="Y93" s="17"/>
    </row>
    <row r="94" spans="1:25" s="1" customFormat="1" ht="15.75">
      <c r="A94" s="17" t="s">
        <v>74</v>
      </c>
      <c r="B94" s="17">
        <v>871</v>
      </c>
      <c r="C94" s="19" t="s">
        <v>89</v>
      </c>
      <c r="D94" s="19" t="s">
        <v>111</v>
      </c>
      <c r="E94" s="17">
        <v>4209900</v>
      </c>
      <c r="F94" s="17">
        <v>611</v>
      </c>
      <c r="G94" s="17">
        <v>241</v>
      </c>
      <c r="H94" s="19"/>
      <c r="I94" s="19" t="s">
        <v>96</v>
      </c>
      <c r="J94" s="20" t="s">
        <v>94</v>
      </c>
      <c r="K94" s="15">
        <f t="shared" si="12"/>
        <v>0</v>
      </c>
      <c r="L94" s="17">
        <f t="shared" si="4"/>
        <v>0</v>
      </c>
      <c r="M94" s="17">
        <f t="shared" si="5"/>
        <v>0</v>
      </c>
      <c r="N94" s="17">
        <f t="shared" si="6"/>
        <v>0</v>
      </c>
      <c r="O94" s="17">
        <f t="shared" si="7"/>
        <v>0</v>
      </c>
      <c r="P94" s="15">
        <f t="shared" si="13"/>
        <v>0</v>
      </c>
      <c r="Q94" s="17"/>
      <c r="R94" s="17"/>
      <c r="S94" s="17"/>
      <c r="T94" s="17"/>
      <c r="U94" s="15"/>
      <c r="V94" s="17"/>
      <c r="W94" s="17"/>
      <c r="X94" s="17"/>
      <c r="Y94" s="17"/>
    </row>
    <row r="95" spans="1:25" s="1" customFormat="1" ht="15.75">
      <c r="A95" s="17" t="s">
        <v>46</v>
      </c>
      <c r="B95" s="17">
        <v>871</v>
      </c>
      <c r="C95" s="19" t="s">
        <v>89</v>
      </c>
      <c r="D95" s="19" t="s">
        <v>111</v>
      </c>
      <c r="E95" s="17">
        <v>4209900</v>
      </c>
      <c r="F95" s="17">
        <v>611</v>
      </c>
      <c r="G95" s="17">
        <v>241</v>
      </c>
      <c r="H95" s="19" t="s">
        <v>101</v>
      </c>
      <c r="I95" s="19" t="s">
        <v>96</v>
      </c>
      <c r="J95" s="20" t="s">
        <v>94</v>
      </c>
      <c r="K95" s="15">
        <f t="shared" si="12"/>
        <v>5</v>
      </c>
      <c r="L95" s="17">
        <f t="shared" si="4"/>
        <v>2</v>
      </c>
      <c r="M95" s="17">
        <f t="shared" si="5"/>
        <v>1</v>
      </c>
      <c r="N95" s="17">
        <f t="shared" si="6"/>
        <v>1</v>
      </c>
      <c r="O95" s="17">
        <f t="shared" si="7"/>
        <v>1</v>
      </c>
      <c r="P95" s="15">
        <f t="shared" si="13"/>
        <v>5</v>
      </c>
      <c r="Q95" s="17">
        <v>2</v>
      </c>
      <c r="R95" s="17">
        <v>1</v>
      </c>
      <c r="S95" s="17">
        <v>1</v>
      </c>
      <c r="T95" s="17">
        <v>1</v>
      </c>
      <c r="U95" s="15"/>
      <c r="V95" s="17"/>
      <c r="W95" s="17"/>
      <c r="X95" s="17"/>
      <c r="Y95" s="17"/>
    </row>
    <row r="96" spans="1:25" s="1" customFormat="1" ht="15.75">
      <c r="A96" s="17" t="s">
        <v>47</v>
      </c>
      <c r="B96" s="17">
        <v>871</v>
      </c>
      <c r="C96" s="19" t="s">
        <v>89</v>
      </c>
      <c r="D96" s="19" t="s">
        <v>111</v>
      </c>
      <c r="E96" s="17">
        <v>4209900</v>
      </c>
      <c r="F96" s="17">
        <v>611</v>
      </c>
      <c r="G96" s="17">
        <v>241</v>
      </c>
      <c r="H96" s="19" t="s">
        <v>102</v>
      </c>
      <c r="I96" s="19" t="s">
        <v>96</v>
      </c>
      <c r="J96" s="20" t="s">
        <v>94</v>
      </c>
      <c r="K96" s="15">
        <f t="shared" si="12"/>
        <v>0</v>
      </c>
      <c r="L96" s="17">
        <f t="shared" si="4"/>
        <v>0</v>
      </c>
      <c r="M96" s="17">
        <f t="shared" si="5"/>
        <v>0</v>
      </c>
      <c r="N96" s="17">
        <f t="shared" si="6"/>
        <v>0</v>
      </c>
      <c r="O96" s="17">
        <f t="shared" si="7"/>
        <v>0</v>
      </c>
      <c r="P96" s="15">
        <f t="shared" si="13"/>
        <v>0</v>
      </c>
      <c r="Q96" s="17"/>
      <c r="R96" s="17"/>
      <c r="S96" s="17"/>
      <c r="T96" s="17"/>
      <c r="U96" s="15"/>
      <c r="V96" s="17"/>
      <c r="W96" s="17"/>
      <c r="X96" s="17"/>
      <c r="Y96" s="17"/>
    </row>
    <row r="97" spans="1:25" s="1" customFormat="1" ht="15.75">
      <c r="A97" s="17" t="s">
        <v>75</v>
      </c>
      <c r="B97" s="17">
        <v>871</v>
      </c>
      <c r="C97" s="19" t="s">
        <v>89</v>
      </c>
      <c r="D97" s="19" t="s">
        <v>111</v>
      </c>
      <c r="E97" s="17">
        <v>4209900</v>
      </c>
      <c r="F97" s="17">
        <v>611</v>
      </c>
      <c r="G97" s="17">
        <v>241</v>
      </c>
      <c r="H97" s="17">
        <v>8820000</v>
      </c>
      <c r="I97" s="19" t="s">
        <v>96</v>
      </c>
      <c r="J97" s="20" t="s">
        <v>94</v>
      </c>
      <c r="K97" s="15">
        <f t="shared" si="12"/>
        <v>1</v>
      </c>
      <c r="L97" s="17">
        <f t="shared" si="4"/>
        <v>0</v>
      </c>
      <c r="M97" s="17">
        <f t="shared" si="5"/>
        <v>1</v>
      </c>
      <c r="N97" s="17">
        <f t="shared" si="6"/>
        <v>0</v>
      </c>
      <c r="O97" s="17">
        <f t="shared" si="7"/>
        <v>0</v>
      </c>
      <c r="P97" s="15">
        <f t="shared" si="13"/>
        <v>1</v>
      </c>
      <c r="Q97" s="17"/>
      <c r="R97" s="17">
        <v>1</v>
      </c>
      <c r="S97" s="17"/>
      <c r="T97" s="17"/>
      <c r="U97" s="15"/>
      <c r="V97" s="17"/>
      <c r="W97" s="17"/>
      <c r="X97" s="17"/>
      <c r="Y97" s="17"/>
    </row>
    <row r="98" spans="1:25" s="1" customFormat="1" ht="15.75">
      <c r="A98" s="17" t="s">
        <v>76</v>
      </c>
      <c r="B98" s="17">
        <v>871</v>
      </c>
      <c r="C98" s="19" t="s">
        <v>89</v>
      </c>
      <c r="D98" s="19" t="s">
        <v>111</v>
      </c>
      <c r="E98" s="17">
        <v>4209900</v>
      </c>
      <c r="F98" s="17">
        <v>611</v>
      </c>
      <c r="G98" s="17">
        <v>241</v>
      </c>
      <c r="H98" s="19" t="s">
        <v>108</v>
      </c>
      <c r="I98" s="19" t="s">
        <v>96</v>
      </c>
      <c r="J98" s="20" t="s">
        <v>94</v>
      </c>
      <c r="K98" s="15">
        <f t="shared" si="12"/>
        <v>40</v>
      </c>
      <c r="L98" s="17">
        <f t="shared" si="4"/>
        <v>10</v>
      </c>
      <c r="M98" s="17">
        <f t="shared" si="5"/>
        <v>10</v>
      </c>
      <c r="N98" s="17">
        <f t="shared" si="6"/>
        <v>10</v>
      </c>
      <c r="O98" s="17">
        <f t="shared" si="7"/>
        <v>10</v>
      </c>
      <c r="P98" s="15">
        <f t="shared" si="13"/>
        <v>40</v>
      </c>
      <c r="Q98" s="17">
        <v>10</v>
      </c>
      <c r="R98" s="17">
        <v>10</v>
      </c>
      <c r="S98" s="17">
        <v>10</v>
      </c>
      <c r="T98" s="17">
        <v>10</v>
      </c>
      <c r="U98" s="15"/>
      <c r="V98" s="17"/>
      <c r="W98" s="17"/>
      <c r="X98" s="17"/>
      <c r="Y98" s="17"/>
    </row>
    <row r="99" spans="1:25" s="1" customFormat="1" ht="15.75">
      <c r="A99" s="17" t="s">
        <v>48</v>
      </c>
      <c r="B99" s="17">
        <v>871</v>
      </c>
      <c r="C99" s="19" t="s">
        <v>89</v>
      </c>
      <c r="D99" s="19" t="s">
        <v>111</v>
      </c>
      <c r="E99" s="17">
        <v>4209900</v>
      </c>
      <c r="F99" s="17">
        <v>611</v>
      </c>
      <c r="G99" s="17">
        <v>241</v>
      </c>
      <c r="H99" s="17"/>
      <c r="I99" s="19" t="s">
        <v>96</v>
      </c>
      <c r="J99" s="20" t="s">
        <v>94</v>
      </c>
      <c r="K99" s="15">
        <f t="shared" si="12"/>
        <v>0</v>
      </c>
      <c r="L99" s="17">
        <f t="shared" si="4"/>
        <v>0</v>
      </c>
      <c r="M99" s="17">
        <f t="shared" si="5"/>
        <v>0</v>
      </c>
      <c r="N99" s="17">
        <f t="shared" si="6"/>
        <v>0</v>
      </c>
      <c r="O99" s="17">
        <f t="shared" si="7"/>
        <v>0</v>
      </c>
      <c r="P99" s="15">
        <f t="shared" si="13"/>
        <v>0</v>
      </c>
      <c r="Q99" s="17"/>
      <c r="R99" s="17"/>
      <c r="S99" s="17"/>
      <c r="T99" s="17"/>
      <c r="U99" s="15"/>
      <c r="V99" s="17"/>
      <c r="W99" s="17"/>
      <c r="X99" s="17"/>
      <c r="Y99" s="17"/>
    </row>
    <row r="100" spans="1:25" s="1" customFormat="1" ht="15.75">
      <c r="A100" s="14" t="s">
        <v>49</v>
      </c>
      <c r="B100" s="17">
        <v>871</v>
      </c>
      <c r="C100" s="19" t="s">
        <v>89</v>
      </c>
      <c r="D100" s="19" t="s">
        <v>111</v>
      </c>
      <c r="E100" s="17">
        <v>4209900</v>
      </c>
      <c r="F100" s="17">
        <v>611</v>
      </c>
      <c r="G100" s="17">
        <v>241</v>
      </c>
      <c r="H100" s="17"/>
      <c r="I100" s="19" t="s">
        <v>96</v>
      </c>
      <c r="J100" s="20" t="s">
        <v>94</v>
      </c>
      <c r="K100" s="15">
        <f aca="true" t="shared" si="14" ref="K100:K106">L100+M100+N100+O100</f>
        <v>393</v>
      </c>
      <c r="L100" s="17">
        <f t="shared" si="4"/>
        <v>46</v>
      </c>
      <c r="M100" s="17">
        <f t="shared" si="5"/>
        <v>45</v>
      </c>
      <c r="N100" s="17">
        <f t="shared" si="6"/>
        <v>299</v>
      </c>
      <c r="O100" s="17">
        <f t="shared" si="7"/>
        <v>3</v>
      </c>
      <c r="P100" s="15">
        <f aca="true" t="shared" si="15" ref="P100:P106">Q100+R100+S100+T100</f>
        <v>393</v>
      </c>
      <c r="Q100" s="17">
        <f>Q101+Q102+Q103+Q104+Q105+Q106</f>
        <v>46</v>
      </c>
      <c r="R100" s="17">
        <f>R101+R102+R103+R104+R105+R106</f>
        <v>45</v>
      </c>
      <c r="S100" s="17">
        <f>S101+S102+S103+S104+S105+S106</f>
        <v>299</v>
      </c>
      <c r="T100" s="17">
        <f>T101+T102+T103+T104+T105+T106</f>
        <v>3</v>
      </c>
      <c r="U100" s="15"/>
      <c r="V100" s="17"/>
      <c r="W100" s="17"/>
      <c r="X100" s="17"/>
      <c r="Y100" s="17"/>
    </row>
    <row r="101" spans="1:25" s="1" customFormat="1" ht="15.75">
      <c r="A101" s="17" t="s">
        <v>85</v>
      </c>
      <c r="B101" s="17">
        <v>871</v>
      </c>
      <c r="C101" s="19" t="s">
        <v>89</v>
      </c>
      <c r="D101" s="19" t="s">
        <v>111</v>
      </c>
      <c r="E101" s="17">
        <v>4209900</v>
      </c>
      <c r="F101" s="17">
        <v>611</v>
      </c>
      <c r="G101" s="17">
        <v>241</v>
      </c>
      <c r="H101" s="19" t="s">
        <v>118</v>
      </c>
      <c r="I101" s="19" t="s">
        <v>96</v>
      </c>
      <c r="J101" s="20" t="s">
        <v>94</v>
      </c>
      <c r="K101" s="15">
        <f t="shared" si="14"/>
        <v>295</v>
      </c>
      <c r="L101" s="17">
        <f t="shared" si="4"/>
        <v>0</v>
      </c>
      <c r="M101" s="17">
        <f t="shared" si="5"/>
        <v>0</v>
      </c>
      <c r="N101" s="17">
        <f t="shared" si="6"/>
        <v>295</v>
      </c>
      <c r="O101" s="17">
        <f t="shared" si="7"/>
        <v>0</v>
      </c>
      <c r="P101" s="15">
        <f t="shared" si="15"/>
        <v>295</v>
      </c>
      <c r="Q101" s="17"/>
      <c r="R101" s="17"/>
      <c r="S101" s="17">
        <v>295</v>
      </c>
      <c r="T101" s="17"/>
      <c r="U101" s="15"/>
      <c r="V101" s="17"/>
      <c r="W101" s="17"/>
      <c r="X101" s="17"/>
      <c r="Y101" s="17"/>
    </row>
    <row r="102" spans="1:25" s="1" customFormat="1" ht="15.75">
      <c r="A102" s="17" t="s">
        <v>77</v>
      </c>
      <c r="B102" s="17">
        <v>871</v>
      </c>
      <c r="C102" s="19" t="s">
        <v>89</v>
      </c>
      <c r="D102" s="19" t="s">
        <v>111</v>
      </c>
      <c r="E102" s="17">
        <v>4209900</v>
      </c>
      <c r="F102" s="17">
        <v>611</v>
      </c>
      <c r="G102" s="17">
        <v>241</v>
      </c>
      <c r="H102" s="19" t="s">
        <v>103</v>
      </c>
      <c r="I102" s="19" t="s">
        <v>96</v>
      </c>
      <c r="J102" s="20" t="s">
        <v>94</v>
      </c>
      <c r="K102" s="15">
        <f t="shared" si="14"/>
        <v>10</v>
      </c>
      <c r="L102" s="17">
        <f t="shared" si="4"/>
        <v>2</v>
      </c>
      <c r="M102" s="17">
        <f t="shared" si="5"/>
        <v>3</v>
      </c>
      <c r="N102" s="17">
        <f t="shared" si="6"/>
        <v>3</v>
      </c>
      <c r="O102" s="17">
        <f t="shared" si="7"/>
        <v>2</v>
      </c>
      <c r="P102" s="15">
        <f t="shared" si="15"/>
        <v>10</v>
      </c>
      <c r="Q102" s="17">
        <v>2</v>
      </c>
      <c r="R102" s="17">
        <v>3</v>
      </c>
      <c r="S102" s="17">
        <v>3</v>
      </c>
      <c r="T102" s="17">
        <v>2</v>
      </c>
      <c r="U102" s="15"/>
      <c r="V102" s="17"/>
      <c r="W102" s="17"/>
      <c r="X102" s="17"/>
      <c r="Y102" s="17"/>
    </row>
    <row r="103" spans="1:25" s="1" customFormat="1" ht="15.75">
      <c r="A103" s="17" t="s">
        <v>50</v>
      </c>
      <c r="B103" s="17">
        <v>871</v>
      </c>
      <c r="C103" s="19" t="s">
        <v>89</v>
      </c>
      <c r="D103" s="19" t="s">
        <v>111</v>
      </c>
      <c r="E103" s="17">
        <v>4209900</v>
      </c>
      <c r="F103" s="17">
        <v>611</v>
      </c>
      <c r="G103" s="17">
        <v>241</v>
      </c>
      <c r="H103" s="17">
        <v>5100000</v>
      </c>
      <c r="I103" s="19" t="s">
        <v>96</v>
      </c>
      <c r="J103" s="20" t="s">
        <v>94</v>
      </c>
      <c r="K103" s="15">
        <f t="shared" si="14"/>
        <v>0</v>
      </c>
      <c r="L103" s="17">
        <f t="shared" si="4"/>
        <v>0</v>
      </c>
      <c r="M103" s="17">
        <f t="shared" si="5"/>
        <v>0</v>
      </c>
      <c r="N103" s="17">
        <f t="shared" si="6"/>
        <v>0</v>
      </c>
      <c r="O103" s="17">
        <f t="shared" si="7"/>
        <v>0</v>
      </c>
      <c r="P103" s="15">
        <f t="shared" si="15"/>
        <v>0</v>
      </c>
      <c r="Q103" s="17"/>
      <c r="R103" s="17"/>
      <c r="S103" s="17"/>
      <c r="T103" s="17"/>
      <c r="U103" s="15"/>
      <c r="V103" s="17"/>
      <c r="W103" s="17"/>
      <c r="X103" s="17"/>
      <c r="Y103" s="17"/>
    </row>
    <row r="104" spans="1:25" s="1" customFormat="1" ht="15.75">
      <c r="A104" s="17" t="s">
        <v>32</v>
      </c>
      <c r="B104" s="17">
        <v>871</v>
      </c>
      <c r="C104" s="19" t="s">
        <v>89</v>
      </c>
      <c r="D104" s="19" t="s">
        <v>111</v>
      </c>
      <c r="E104" s="17">
        <v>4209900</v>
      </c>
      <c r="F104" s="17">
        <v>611</v>
      </c>
      <c r="G104" s="17">
        <v>241</v>
      </c>
      <c r="H104" s="24" t="s">
        <v>109</v>
      </c>
      <c r="I104" s="19" t="s">
        <v>96</v>
      </c>
      <c r="J104" s="20" t="s">
        <v>94</v>
      </c>
      <c r="K104" s="15">
        <f t="shared" si="14"/>
        <v>5</v>
      </c>
      <c r="L104" s="17">
        <f t="shared" si="4"/>
        <v>2</v>
      </c>
      <c r="M104" s="17">
        <f t="shared" si="5"/>
        <v>1</v>
      </c>
      <c r="N104" s="17">
        <f t="shared" si="6"/>
        <v>1</v>
      </c>
      <c r="O104" s="17">
        <f t="shared" si="7"/>
        <v>1</v>
      </c>
      <c r="P104" s="15">
        <f t="shared" si="15"/>
        <v>5</v>
      </c>
      <c r="Q104" s="17">
        <v>2</v>
      </c>
      <c r="R104" s="17">
        <v>1</v>
      </c>
      <c r="S104" s="17">
        <v>1</v>
      </c>
      <c r="T104" s="17">
        <v>1</v>
      </c>
      <c r="U104" s="15"/>
      <c r="V104" s="17"/>
      <c r="W104" s="17"/>
      <c r="X104" s="17"/>
      <c r="Y104" s="17"/>
    </row>
    <row r="105" spans="1:25" s="1" customFormat="1" ht="15.75">
      <c r="A105" s="17" t="s">
        <v>78</v>
      </c>
      <c r="B105" s="17">
        <v>871</v>
      </c>
      <c r="C105" s="19" t="s">
        <v>89</v>
      </c>
      <c r="D105" s="19" t="s">
        <v>111</v>
      </c>
      <c r="E105" s="17">
        <v>4209900</v>
      </c>
      <c r="F105" s="17">
        <v>611</v>
      </c>
      <c r="G105" s="17">
        <v>241</v>
      </c>
      <c r="H105" s="19"/>
      <c r="I105" s="19" t="s">
        <v>96</v>
      </c>
      <c r="J105" s="20" t="s">
        <v>94</v>
      </c>
      <c r="K105" s="15">
        <f t="shared" si="14"/>
        <v>0</v>
      </c>
      <c r="L105" s="17">
        <f t="shared" si="4"/>
        <v>0</v>
      </c>
      <c r="M105" s="17">
        <f t="shared" si="5"/>
        <v>0</v>
      </c>
      <c r="N105" s="17">
        <f t="shared" si="6"/>
        <v>0</v>
      </c>
      <c r="O105" s="17">
        <f t="shared" si="7"/>
        <v>0</v>
      </c>
      <c r="P105" s="15">
        <f t="shared" si="15"/>
        <v>0</v>
      </c>
      <c r="Q105" s="17"/>
      <c r="R105" s="17"/>
      <c r="S105" s="17"/>
      <c r="T105" s="17"/>
      <c r="U105" s="15"/>
      <c r="V105" s="17"/>
      <c r="W105" s="17"/>
      <c r="X105" s="17"/>
      <c r="Y105" s="17"/>
    </row>
    <row r="106" spans="1:25" s="1" customFormat="1" ht="15.75">
      <c r="A106" s="24" t="s">
        <v>116</v>
      </c>
      <c r="B106" s="17">
        <v>871</v>
      </c>
      <c r="C106" s="19" t="s">
        <v>89</v>
      </c>
      <c r="D106" s="19" t="s">
        <v>111</v>
      </c>
      <c r="E106" s="17">
        <v>4209900</v>
      </c>
      <c r="F106" s="17">
        <v>611</v>
      </c>
      <c r="G106" s="17">
        <v>241</v>
      </c>
      <c r="H106" s="19" t="s">
        <v>119</v>
      </c>
      <c r="I106" s="19" t="s">
        <v>96</v>
      </c>
      <c r="J106" s="20" t="s">
        <v>94</v>
      </c>
      <c r="K106" s="15">
        <f t="shared" si="14"/>
        <v>83</v>
      </c>
      <c r="L106" s="17">
        <f t="shared" si="4"/>
        <v>42</v>
      </c>
      <c r="M106" s="17">
        <f t="shared" si="5"/>
        <v>41</v>
      </c>
      <c r="N106" s="17">
        <f t="shared" si="6"/>
        <v>0</v>
      </c>
      <c r="O106" s="17">
        <f t="shared" si="7"/>
        <v>0</v>
      </c>
      <c r="P106" s="15">
        <f t="shared" si="15"/>
        <v>83</v>
      </c>
      <c r="Q106" s="17">
        <v>42</v>
      </c>
      <c r="R106" s="17">
        <v>41</v>
      </c>
      <c r="S106" s="17"/>
      <c r="T106" s="17"/>
      <c r="U106" s="15"/>
      <c r="V106" s="17"/>
      <c r="W106" s="17"/>
      <c r="X106" s="17"/>
      <c r="Y106" s="17"/>
    </row>
    <row r="107" spans="1:25" s="1" customFormat="1" ht="15.75">
      <c r="A107" s="14" t="s">
        <v>51</v>
      </c>
      <c r="B107" s="17">
        <v>871</v>
      </c>
      <c r="C107" s="19" t="s">
        <v>89</v>
      </c>
      <c r="D107" s="19" t="s">
        <v>111</v>
      </c>
      <c r="E107" s="17">
        <v>4209900</v>
      </c>
      <c r="F107" s="17">
        <v>611</v>
      </c>
      <c r="G107" s="17">
        <v>241</v>
      </c>
      <c r="H107" s="17"/>
      <c r="I107" s="19" t="s">
        <v>96</v>
      </c>
      <c r="J107" s="20" t="s">
        <v>94</v>
      </c>
      <c r="K107" s="15"/>
      <c r="L107" s="17"/>
      <c r="M107" s="17"/>
      <c r="N107" s="17"/>
      <c r="O107" s="17"/>
      <c r="P107" s="15"/>
      <c r="Q107" s="17"/>
      <c r="R107" s="17"/>
      <c r="S107" s="17"/>
      <c r="T107" s="17"/>
      <c r="U107" s="15"/>
      <c r="V107" s="17"/>
      <c r="W107" s="17"/>
      <c r="X107" s="17"/>
      <c r="Y107" s="17"/>
    </row>
    <row r="108" spans="1:25" s="1" customFormat="1" ht="15.75">
      <c r="A108" s="17" t="s">
        <v>52</v>
      </c>
      <c r="B108" s="17">
        <v>871</v>
      </c>
      <c r="C108" s="19" t="s">
        <v>89</v>
      </c>
      <c r="D108" s="19" t="s">
        <v>111</v>
      </c>
      <c r="E108" s="17">
        <v>4209900</v>
      </c>
      <c r="F108" s="17">
        <v>611</v>
      </c>
      <c r="G108" s="17">
        <v>241</v>
      </c>
      <c r="H108" s="17"/>
      <c r="I108" s="19" t="s">
        <v>96</v>
      </c>
      <c r="J108" s="20" t="s">
        <v>94</v>
      </c>
      <c r="K108" s="15"/>
      <c r="L108" s="17"/>
      <c r="M108" s="17"/>
      <c r="N108" s="17"/>
      <c r="O108" s="17"/>
      <c r="P108" s="15"/>
      <c r="Q108" s="17"/>
      <c r="R108" s="17"/>
      <c r="S108" s="17"/>
      <c r="T108" s="17"/>
      <c r="U108" s="15"/>
      <c r="V108" s="17"/>
      <c r="W108" s="17"/>
      <c r="X108" s="17"/>
      <c r="Y108" s="17"/>
    </row>
    <row r="109" spans="1:25" s="1" customFormat="1" ht="15.75">
      <c r="A109" s="14" t="s">
        <v>53</v>
      </c>
      <c r="B109" s="17">
        <v>871</v>
      </c>
      <c r="C109" s="19" t="s">
        <v>89</v>
      </c>
      <c r="D109" s="19" t="s">
        <v>111</v>
      </c>
      <c r="E109" s="17">
        <v>4209900</v>
      </c>
      <c r="F109" s="17">
        <v>611</v>
      </c>
      <c r="G109" s="17">
        <v>241</v>
      </c>
      <c r="H109" s="19"/>
      <c r="I109" s="19" t="s">
        <v>96</v>
      </c>
      <c r="J109" s="20" t="s">
        <v>94</v>
      </c>
      <c r="K109" s="22">
        <f aca="true" t="shared" si="16" ref="K109:K118">L109+M109+N109+O109</f>
        <v>3</v>
      </c>
      <c r="L109" s="22">
        <f aca="true" t="shared" si="17" ref="L109:L125">Q109+V109</f>
        <v>3</v>
      </c>
      <c r="M109" s="22">
        <f aca="true" t="shared" si="18" ref="M109:M125">R109+W109</f>
        <v>0</v>
      </c>
      <c r="N109" s="22">
        <f aca="true" t="shared" si="19" ref="N109:N125">S109+X109</f>
        <v>0</v>
      </c>
      <c r="O109" s="22">
        <f aca="true" t="shared" si="20" ref="O109:O125">T109+Y109</f>
        <v>0</v>
      </c>
      <c r="P109" s="22">
        <f aca="true" t="shared" si="21" ref="P109:P118">Q109+R109+S109+T109</f>
        <v>3</v>
      </c>
      <c r="Q109" s="22">
        <f>Q110+Q111+Q112+Q113</f>
        <v>3</v>
      </c>
      <c r="R109" s="22">
        <f>R110+R111+R112+R113</f>
        <v>0</v>
      </c>
      <c r="S109" s="22">
        <f>S110+S111+S112+S113</f>
        <v>0</v>
      </c>
      <c r="T109" s="22">
        <f>T110+T111+T112+T113</f>
        <v>0</v>
      </c>
      <c r="U109" s="22"/>
      <c r="V109" s="17"/>
      <c r="W109" s="17"/>
      <c r="X109" s="17"/>
      <c r="Y109" s="17"/>
    </row>
    <row r="110" spans="1:25" s="1" customFormat="1" ht="15.75">
      <c r="A110" s="17" t="s">
        <v>54</v>
      </c>
      <c r="B110" s="17">
        <v>871</v>
      </c>
      <c r="C110" s="19" t="s">
        <v>89</v>
      </c>
      <c r="D110" s="19" t="s">
        <v>111</v>
      </c>
      <c r="E110" s="17">
        <v>4209900</v>
      </c>
      <c r="F110" s="17">
        <v>852</v>
      </c>
      <c r="G110" s="17">
        <v>241</v>
      </c>
      <c r="H110" s="19" t="s">
        <v>104</v>
      </c>
      <c r="I110" s="19" t="s">
        <v>96</v>
      </c>
      <c r="J110" s="20" t="s">
        <v>94</v>
      </c>
      <c r="K110" s="15">
        <f t="shared" si="16"/>
        <v>0</v>
      </c>
      <c r="L110" s="17">
        <f t="shared" si="17"/>
        <v>0</v>
      </c>
      <c r="M110" s="17">
        <f t="shared" si="18"/>
        <v>0</v>
      </c>
      <c r="N110" s="17">
        <f t="shared" si="19"/>
        <v>0</v>
      </c>
      <c r="O110" s="17">
        <f t="shared" si="20"/>
        <v>0</v>
      </c>
      <c r="P110" s="15">
        <f t="shared" si="21"/>
        <v>0</v>
      </c>
      <c r="Q110" s="17"/>
      <c r="R110" s="17"/>
      <c r="S110" s="17"/>
      <c r="T110" s="17"/>
      <c r="U110" s="15"/>
      <c r="V110" s="17"/>
      <c r="W110" s="17"/>
      <c r="X110" s="17"/>
      <c r="Y110" s="17"/>
    </row>
    <row r="111" spans="1:25" s="1" customFormat="1" ht="15.75">
      <c r="A111" s="17" t="s">
        <v>55</v>
      </c>
      <c r="B111" s="17">
        <v>871</v>
      </c>
      <c r="C111" s="19" t="s">
        <v>89</v>
      </c>
      <c r="D111" s="19" t="s">
        <v>111</v>
      </c>
      <c r="E111" s="17">
        <v>4209900</v>
      </c>
      <c r="F111" s="17">
        <v>851</v>
      </c>
      <c r="G111" s="17">
        <v>241</v>
      </c>
      <c r="H111" s="19" t="s">
        <v>105</v>
      </c>
      <c r="I111" s="19" t="s">
        <v>96</v>
      </c>
      <c r="J111" s="20" t="s">
        <v>94</v>
      </c>
      <c r="K111" s="15">
        <f t="shared" si="16"/>
        <v>1</v>
      </c>
      <c r="L111" s="17">
        <f t="shared" si="17"/>
        <v>1</v>
      </c>
      <c r="M111" s="17">
        <f t="shared" si="18"/>
        <v>0</v>
      </c>
      <c r="N111" s="17">
        <f t="shared" si="19"/>
        <v>0</v>
      </c>
      <c r="O111" s="17">
        <f t="shared" si="20"/>
        <v>0</v>
      </c>
      <c r="P111" s="15">
        <f t="shared" si="21"/>
        <v>1</v>
      </c>
      <c r="Q111" s="17">
        <v>1</v>
      </c>
      <c r="R111" s="17"/>
      <c r="S111" s="17"/>
      <c r="T111" s="17"/>
      <c r="U111" s="15"/>
      <c r="V111" s="17"/>
      <c r="W111" s="17"/>
      <c r="X111" s="17"/>
      <c r="Y111" s="17"/>
    </row>
    <row r="112" spans="1:25" s="1" customFormat="1" ht="15.75">
      <c r="A112" s="17" t="s">
        <v>87</v>
      </c>
      <c r="B112" s="17">
        <v>871</v>
      </c>
      <c r="C112" s="19" t="s">
        <v>89</v>
      </c>
      <c r="D112" s="19" t="s">
        <v>111</v>
      </c>
      <c r="E112" s="17">
        <v>4209900</v>
      </c>
      <c r="F112" s="17">
        <v>851</v>
      </c>
      <c r="G112" s="17">
        <v>241</v>
      </c>
      <c r="H112" s="19" t="s">
        <v>106</v>
      </c>
      <c r="I112" s="19" t="s">
        <v>96</v>
      </c>
      <c r="J112" s="20" t="s">
        <v>94</v>
      </c>
      <c r="K112" s="15">
        <f t="shared" si="16"/>
        <v>1</v>
      </c>
      <c r="L112" s="17">
        <f t="shared" si="17"/>
        <v>1</v>
      </c>
      <c r="M112" s="17">
        <f t="shared" si="18"/>
        <v>0</v>
      </c>
      <c r="N112" s="17">
        <f t="shared" si="19"/>
        <v>0</v>
      </c>
      <c r="O112" s="17">
        <f t="shared" si="20"/>
        <v>0</v>
      </c>
      <c r="P112" s="15">
        <f t="shared" si="21"/>
        <v>1</v>
      </c>
      <c r="Q112" s="17">
        <v>1</v>
      </c>
      <c r="R112" s="17"/>
      <c r="S112" s="17"/>
      <c r="T112" s="17"/>
      <c r="U112" s="15"/>
      <c r="V112" s="17"/>
      <c r="W112" s="17"/>
      <c r="X112" s="17"/>
      <c r="Y112" s="17"/>
    </row>
    <row r="113" spans="1:25" s="1" customFormat="1" ht="15.75">
      <c r="A113" s="17" t="s">
        <v>86</v>
      </c>
      <c r="B113" s="17">
        <v>871</v>
      </c>
      <c r="C113" s="19" t="s">
        <v>89</v>
      </c>
      <c r="D113" s="19" t="s">
        <v>111</v>
      </c>
      <c r="E113" s="17">
        <v>4209900</v>
      </c>
      <c r="F113" s="17">
        <v>611</v>
      </c>
      <c r="G113" s="17">
        <v>241</v>
      </c>
      <c r="H113" s="19" t="s">
        <v>107</v>
      </c>
      <c r="I113" s="19" t="s">
        <v>96</v>
      </c>
      <c r="J113" s="20" t="s">
        <v>94</v>
      </c>
      <c r="K113" s="15">
        <f t="shared" si="16"/>
        <v>1</v>
      </c>
      <c r="L113" s="17">
        <f t="shared" si="17"/>
        <v>1</v>
      </c>
      <c r="M113" s="17">
        <f t="shared" si="18"/>
        <v>0</v>
      </c>
      <c r="N113" s="17">
        <f t="shared" si="19"/>
        <v>0</v>
      </c>
      <c r="O113" s="17">
        <f t="shared" si="20"/>
        <v>0</v>
      </c>
      <c r="P113" s="15">
        <f t="shared" si="21"/>
        <v>1</v>
      </c>
      <c r="Q113" s="17">
        <v>1</v>
      </c>
      <c r="R113" s="17"/>
      <c r="S113" s="17"/>
      <c r="T113" s="17"/>
      <c r="U113" s="15"/>
      <c r="V113" s="17"/>
      <c r="W113" s="17"/>
      <c r="X113" s="17"/>
      <c r="Y113" s="17"/>
    </row>
    <row r="114" spans="1:25" s="1" customFormat="1" ht="15.75">
      <c r="A114" s="10" t="s">
        <v>56</v>
      </c>
      <c r="B114" s="17">
        <v>871</v>
      </c>
      <c r="C114" s="19" t="s">
        <v>89</v>
      </c>
      <c r="D114" s="19" t="s">
        <v>111</v>
      </c>
      <c r="E114" s="17">
        <v>4209900</v>
      </c>
      <c r="F114" s="17">
        <v>611</v>
      </c>
      <c r="G114" s="17">
        <v>241</v>
      </c>
      <c r="H114" s="17"/>
      <c r="I114" s="19" t="s">
        <v>96</v>
      </c>
      <c r="J114" s="20" t="s">
        <v>94</v>
      </c>
      <c r="K114" s="22">
        <f t="shared" si="16"/>
        <v>174</v>
      </c>
      <c r="L114" s="22">
        <f t="shared" si="17"/>
        <v>107</v>
      </c>
      <c r="M114" s="22">
        <f t="shared" si="18"/>
        <v>32</v>
      </c>
      <c r="N114" s="22">
        <f t="shared" si="19"/>
        <v>17</v>
      </c>
      <c r="O114" s="22">
        <f t="shared" si="20"/>
        <v>18</v>
      </c>
      <c r="P114" s="22">
        <f t="shared" si="21"/>
        <v>174</v>
      </c>
      <c r="Q114" s="22">
        <f>Q115+Q118</f>
        <v>107</v>
      </c>
      <c r="R114" s="22">
        <f>R115+R118</f>
        <v>32</v>
      </c>
      <c r="S114" s="22">
        <f>S115+S118</f>
        <v>17</v>
      </c>
      <c r="T114" s="22">
        <f>T115+T118</f>
        <v>18</v>
      </c>
      <c r="U114" s="22"/>
      <c r="V114" s="17"/>
      <c r="W114" s="17"/>
      <c r="X114" s="17"/>
      <c r="Y114" s="17"/>
    </row>
    <row r="115" spans="1:25" s="1" customFormat="1" ht="15.75">
      <c r="A115" s="14" t="s">
        <v>57</v>
      </c>
      <c r="B115" s="17">
        <v>871</v>
      </c>
      <c r="C115" s="19" t="s">
        <v>89</v>
      </c>
      <c r="D115" s="19" t="s">
        <v>111</v>
      </c>
      <c r="E115" s="17">
        <v>4209900</v>
      </c>
      <c r="F115" s="17">
        <v>611</v>
      </c>
      <c r="G115" s="17">
        <v>241</v>
      </c>
      <c r="H115" s="17"/>
      <c r="I115" s="19" t="s">
        <v>96</v>
      </c>
      <c r="J115" s="20" t="s">
        <v>94</v>
      </c>
      <c r="K115" s="15">
        <f t="shared" si="16"/>
        <v>5</v>
      </c>
      <c r="L115" s="17">
        <f t="shared" si="17"/>
        <v>0</v>
      </c>
      <c r="M115" s="17">
        <f t="shared" si="18"/>
        <v>5</v>
      </c>
      <c r="N115" s="17">
        <f t="shared" si="19"/>
        <v>0</v>
      </c>
      <c r="O115" s="17">
        <f t="shared" si="20"/>
        <v>0</v>
      </c>
      <c r="P115" s="15">
        <f t="shared" si="21"/>
        <v>5</v>
      </c>
      <c r="Q115" s="17">
        <f>Q116+Q117</f>
        <v>0</v>
      </c>
      <c r="R115" s="17">
        <f>R116+R117</f>
        <v>5</v>
      </c>
      <c r="S115" s="17">
        <f>S116+S117</f>
        <v>0</v>
      </c>
      <c r="T115" s="17">
        <f>T116+T117</f>
        <v>0</v>
      </c>
      <c r="U115" s="15"/>
      <c r="V115" s="17"/>
      <c r="W115" s="17"/>
      <c r="X115" s="17"/>
      <c r="Y115" s="17"/>
    </row>
    <row r="116" spans="1:25" s="1" customFormat="1" ht="15.75">
      <c r="A116" s="17" t="s">
        <v>58</v>
      </c>
      <c r="B116" s="17">
        <v>871</v>
      </c>
      <c r="C116" s="19" t="s">
        <v>89</v>
      </c>
      <c r="D116" s="19" t="s">
        <v>111</v>
      </c>
      <c r="E116" s="17">
        <v>4209900</v>
      </c>
      <c r="F116" s="17">
        <v>612</v>
      </c>
      <c r="G116" s="17">
        <v>241</v>
      </c>
      <c r="H116" s="17">
        <v>2410000</v>
      </c>
      <c r="I116" s="19" t="s">
        <v>96</v>
      </c>
      <c r="J116" s="20" t="s">
        <v>94</v>
      </c>
      <c r="K116" s="15">
        <f t="shared" si="16"/>
        <v>5</v>
      </c>
      <c r="L116" s="17">
        <f t="shared" si="17"/>
        <v>0</v>
      </c>
      <c r="M116" s="17">
        <f t="shared" si="18"/>
        <v>5</v>
      </c>
      <c r="N116" s="17">
        <f t="shared" si="19"/>
        <v>0</v>
      </c>
      <c r="O116" s="17">
        <f t="shared" si="20"/>
        <v>0</v>
      </c>
      <c r="P116" s="15">
        <f t="shared" si="21"/>
        <v>5</v>
      </c>
      <c r="Q116" s="17"/>
      <c r="R116" s="17">
        <v>5</v>
      </c>
      <c r="S116" s="17"/>
      <c r="T116" s="17"/>
      <c r="U116" s="15"/>
      <c r="V116" s="17"/>
      <c r="W116" s="17"/>
      <c r="X116" s="17"/>
      <c r="Y116" s="17"/>
    </row>
    <row r="117" spans="1:25" s="1" customFormat="1" ht="15.75">
      <c r="A117" s="17" t="s">
        <v>81</v>
      </c>
      <c r="B117" s="17">
        <v>871</v>
      </c>
      <c r="C117" s="19" t="s">
        <v>89</v>
      </c>
      <c r="D117" s="19" t="s">
        <v>111</v>
      </c>
      <c r="E117" s="17">
        <v>4209900</v>
      </c>
      <c r="F117" s="17">
        <v>611</v>
      </c>
      <c r="G117" s="17">
        <v>241</v>
      </c>
      <c r="H117" s="17"/>
      <c r="I117" s="19" t="s">
        <v>96</v>
      </c>
      <c r="J117" s="20" t="s">
        <v>94</v>
      </c>
      <c r="K117" s="15">
        <f t="shared" si="16"/>
        <v>0</v>
      </c>
      <c r="L117" s="17">
        <f t="shared" si="17"/>
        <v>0</v>
      </c>
      <c r="M117" s="17">
        <f t="shared" si="18"/>
        <v>0</v>
      </c>
      <c r="N117" s="17">
        <f t="shared" si="19"/>
        <v>0</v>
      </c>
      <c r="O117" s="17">
        <f t="shared" si="20"/>
        <v>0</v>
      </c>
      <c r="P117" s="15">
        <f t="shared" si="21"/>
        <v>0</v>
      </c>
      <c r="Q117" s="17"/>
      <c r="R117" s="17"/>
      <c r="S117" s="17"/>
      <c r="T117" s="17"/>
      <c r="U117" s="15"/>
      <c r="V117" s="17"/>
      <c r="W117" s="17"/>
      <c r="X117" s="17"/>
      <c r="Y117" s="17"/>
    </row>
    <row r="118" spans="1:25" s="1" customFormat="1" ht="15.75">
      <c r="A118" s="14" t="s">
        <v>59</v>
      </c>
      <c r="B118" s="17">
        <v>871</v>
      </c>
      <c r="C118" s="19" t="s">
        <v>89</v>
      </c>
      <c r="D118" s="19" t="s">
        <v>111</v>
      </c>
      <c r="E118" s="17">
        <v>4209900</v>
      </c>
      <c r="F118" s="17">
        <v>611</v>
      </c>
      <c r="G118" s="17">
        <v>241</v>
      </c>
      <c r="H118" s="17"/>
      <c r="I118" s="19" t="s">
        <v>96</v>
      </c>
      <c r="J118" s="20" t="s">
        <v>94</v>
      </c>
      <c r="K118" s="15">
        <f t="shared" si="16"/>
        <v>169</v>
      </c>
      <c r="L118" s="17">
        <f t="shared" si="17"/>
        <v>107</v>
      </c>
      <c r="M118" s="17">
        <f t="shared" si="18"/>
        <v>27</v>
      </c>
      <c r="N118" s="17">
        <f t="shared" si="19"/>
        <v>17</v>
      </c>
      <c r="O118" s="17">
        <f t="shared" si="20"/>
        <v>18</v>
      </c>
      <c r="P118" s="15">
        <f t="shared" si="21"/>
        <v>169</v>
      </c>
      <c r="Q118" s="17">
        <f>Q119+Q120+Q121+Q122+Q123+Q124</f>
        <v>107</v>
      </c>
      <c r="R118" s="17">
        <f>R119+R120+R121+R122+R123+R124</f>
        <v>27</v>
      </c>
      <c r="S118" s="17">
        <f>S119+S120+S121+S122+S123+S124</f>
        <v>17</v>
      </c>
      <c r="T118" s="17">
        <f>T119+T120+T121+T122+T123+T124</f>
        <v>18</v>
      </c>
      <c r="U118" s="15"/>
      <c r="V118" s="17"/>
      <c r="W118" s="17"/>
      <c r="X118" s="17"/>
      <c r="Y118" s="17"/>
    </row>
    <row r="119" spans="1:25" s="1" customFormat="1" ht="15.75">
      <c r="A119" s="17" t="s">
        <v>60</v>
      </c>
      <c r="B119" s="17">
        <v>871</v>
      </c>
      <c r="C119" s="19" t="s">
        <v>89</v>
      </c>
      <c r="D119" s="19" t="s">
        <v>111</v>
      </c>
      <c r="E119" s="17">
        <v>4209900</v>
      </c>
      <c r="F119" s="17">
        <v>611</v>
      </c>
      <c r="G119" s="17">
        <v>241</v>
      </c>
      <c r="H119" s="17">
        <v>3100000</v>
      </c>
      <c r="I119" s="19" t="s">
        <v>96</v>
      </c>
      <c r="J119" s="20" t="s">
        <v>94</v>
      </c>
      <c r="K119" s="15">
        <f aca="true" t="shared" si="22" ref="K119:K124">L119+M119+N119+O119</f>
        <v>2</v>
      </c>
      <c r="L119" s="17">
        <f t="shared" si="17"/>
        <v>0</v>
      </c>
      <c r="M119" s="17">
        <f t="shared" si="18"/>
        <v>2</v>
      </c>
      <c r="N119" s="17">
        <f t="shared" si="19"/>
        <v>0</v>
      </c>
      <c r="O119" s="17">
        <f t="shared" si="20"/>
        <v>0</v>
      </c>
      <c r="P119" s="15">
        <f aca="true" t="shared" si="23" ref="P119:P124">Q119+R119+S119+T119</f>
        <v>2</v>
      </c>
      <c r="Q119" s="17"/>
      <c r="R119" s="17">
        <v>2</v>
      </c>
      <c r="S119" s="17"/>
      <c r="T119" s="17"/>
      <c r="U119" s="15"/>
      <c r="V119" s="17"/>
      <c r="W119" s="17"/>
      <c r="X119" s="17"/>
      <c r="Y119" s="17"/>
    </row>
    <row r="120" spans="1:25" s="1" customFormat="1" ht="15.75">
      <c r="A120" s="17" t="s">
        <v>61</v>
      </c>
      <c r="B120" s="17">
        <v>871</v>
      </c>
      <c r="C120" s="19" t="s">
        <v>89</v>
      </c>
      <c r="D120" s="19" t="s">
        <v>111</v>
      </c>
      <c r="E120" s="17">
        <v>4209900</v>
      </c>
      <c r="F120" s="17">
        <v>611</v>
      </c>
      <c r="G120" s="17">
        <v>241</v>
      </c>
      <c r="H120" s="17">
        <v>3300000</v>
      </c>
      <c r="I120" s="19" t="s">
        <v>96</v>
      </c>
      <c r="J120" s="20" t="s">
        <v>94</v>
      </c>
      <c r="K120" s="15">
        <f t="shared" si="22"/>
        <v>49</v>
      </c>
      <c r="L120" s="17">
        <f t="shared" si="17"/>
        <v>12</v>
      </c>
      <c r="M120" s="17">
        <f t="shared" si="18"/>
        <v>12</v>
      </c>
      <c r="N120" s="17">
        <f t="shared" si="19"/>
        <v>12</v>
      </c>
      <c r="O120" s="17">
        <f t="shared" si="20"/>
        <v>13</v>
      </c>
      <c r="P120" s="15">
        <f t="shared" si="23"/>
        <v>49</v>
      </c>
      <c r="Q120" s="17">
        <v>12</v>
      </c>
      <c r="R120" s="17">
        <v>12</v>
      </c>
      <c r="S120" s="17">
        <v>12</v>
      </c>
      <c r="T120" s="17">
        <v>13</v>
      </c>
      <c r="U120" s="15"/>
      <c r="V120" s="17"/>
      <c r="W120" s="17"/>
      <c r="X120" s="17"/>
      <c r="Y120" s="17"/>
    </row>
    <row r="121" spans="1:25" s="1" customFormat="1" ht="15.75">
      <c r="A121" s="17" t="s">
        <v>62</v>
      </c>
      <c r="B121" s="17">
        <v>871</v>
      </c>
      <c r="C121" s="19" t="s">
        <v>89</v>
      </c>
      <c r="D121" s="19" t="s">
        <v>111</v>
      </c>
      <c r="E121" s="17">
        <v>4209900</v>
      </c>
      <c r="F121" s="17">
        <v>611</v>
      </c>
      <c r="G121" s="17">
        <v>241</v>
      </c>
      <c r="H121" s="17">
        <v>3400400</v>
      </c>
      <c r="I121" s="19" t="s">
        <v>96</v>
      </c>
      <c r="J121" s="20" t="s">
        <v>94</v>
      </c>
      <c r="K121" s="15">
        <f t="shared" si="22"/>
        <v>0</v>
      </c>
      <c r="L121" s="17">
        <f t="shared" si="17"/>
        <v>0</v>
      </c>
      <c r="M121" s="17">
        <f t="shared" si="18"/>
        <v>0</v>
      </c>
      <c r="N121" s="17">
        <f t="shared" si="19"/>
        <v>0</v>
      </c>
      <c r="O121" s="17">
        <f t="shared" si="20"/>
        <v>0</v>
      </c>
      <c r="P121" s="15">
        <f t="shared" si="23"/>
        <v>0</v>
      </c>
      <c r="Q121" s="17"/>
      <c r="R121" s="17"/>
      <c r="S121" s="17"/>
      <c r="T121" s="17"/>
      <c r="U121" s="15"/>
      <c r="V121" s="17"/>
      <c r="W121" s="17"/>
      <c r="X121" s="17"/>
      <c r="Y121" s="17"/>
    </row>
    <row r="122" spans="1:25" s="1" customFormat="1" ht="15.75">
      <c r="A122" s="17" t="s">
        <v>82</v>
      </c>
      <c r="B122" s="17">
        <v>871</v>
      </c>
      <c r="C122" s="19" t="s">
        <v>89</v>
      </c>
      <c r="D122" s="19" t="s">
        <v>111</v>
      </c>
      <c r="E122" s="17">
        <v>4209900</v>
      </c>
      <c r="F122" s="17">
        <v>611</v>
      </c>
      <c r="G122" s="17">
        <v>241</v>
      </c>
      <c r="H122" s="17">
        <v>3200000</v>
      </c>
      <c r="I122" s="19" t="s">
        <v>96</v>
      </c>
      <c r="J122" s="20" t="s">
        <v>94</v>
      </c>
      <c r="K122" s="15">
        <f t="shared" si="22"/>
        <v>98</v>
      </c>
      <c r="L122" s="17">
        <f t="shared" si="17"/>
        <v>90</v>
      </c>
      <c r="M122" s="17">
        <f t="shared" si="18"/>
        <v>8</v>
      </c>
      <c r="N122" s="17">
        <f t="shared" si="19"/>
        <v>0</v>
      </c>
      <c r="O122" s="17">
        <f t="shared" si="20"/>
        <v>0</v>
      </c>
      <c r="P122" s="15">
        <f t="shared" si="23"/>
        <v>98</v>
      </c>
      <c r="Q122" s="17">
        <v>90</v>
      </c>
      <c r="R122" s="17">
        <v>8</v>
      </c>
      <c r="S122" s="17"/>
      <c r="T122" s="17"/>
      <c r="U122" s="15"/>
      <c r="V122" s="17"/>
      <c r="W122" s="17"/>
      <c r="X122" s="17"/>
      <c r="Y122" s="17"/>
    </row>
    <row r="123" spans="1:25" s="1" customFormat="1" ht="15.75">
      <c r="A123" s="17" t="s">
        <v>112</v>
      </c>
      <c r="B123" s="17">
        <v>871</v>
      </c>
      <c r="C123" s="19" t="s">
        <v>89</v>
      </c>
      <c r="D123" s="19" t="s">
        <v>111</v>
      </c>
      <c r="E123" s="17">
        <v>4209900</v>
      </c>
      <c r="F123" s="17">
        <v>611</v>
      </c>
      <c r="G123" s="17">
        <v>241</v>
      </c>
      <c r="H123" s="17">
        <v>3503403</v>
      </c>
      <c r="I123" s="19" t="s">
        <v>96</v>
      </c>
      <c r="J123" s="20" t="s">
        <v>94</v>
      </c>
      <c r="K123" s="15">
        <f t="shared" si="22"/>
        <v>20</v>
      </c>
      <c r="L123" s="17">
        <f t="shared" si="17"/>
        <v>5</v>
      </c>
      <c r="M123" s="17">
        <f t="shared" si="18"/>
        <v>5</v>
      </c>
      <c r="N123" s="17">
        <f t="shared" si="19"/>
        <v>5</v>
      </c>
      <c r="O123" s="17">
        <f t="shared" si="20"/>
        <v>5</v>
      </c>
      <c r="P123" s="15">
        <f t="shared" si="23"/>
        <v>20</v>
      </c>
      <c r="Q123" s="17">
        <v>5</v>
      </c>
      <c r="R123" s="17">
        <v>5</v>
      </c>
      <c r="S123" s="17">
        <v>5</v>
      </c>
      <c r="T123" s="17">
        <v>5</v>
      </c>
      <c r="U123" s="15"/>
      <c r="V123" s="17"/>
      <c r="W123" s="17"/>
      <c r="X123" s="17"/>
      <c r="Y123" s="17"/>
    </row>
    <row r="124" spans="1:25" s="1" customFormat="1" ht="15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5">
        <f t="shared" si="22"/>
        <v>0</v>
      </c>
      <c r="L124" s="17">
        <f t="shared" si="17"/>
        <v>0</v>
      </c>
      <c r="M124" s="17">
        <f t="shared" si="18"/>
        <v>0</v>
      </c>
      <c r="N124" s="17">
        <f t="shared" si="19"/>
        <v>0</v>
      </c>
      <c r="O124" s="17">
        <f t="shared" si="20"/>
        <v>0</v>
      </c>
      <c r="P124" s="15">
        <f t="shared" si="23"/>
        <v>0</v>
      </c>
      <c r="Q124" s="17"/>
      <c r="R124" s="17"/>
      <c r="S124" s="17"/>
      <c r="T124" s="17"/>
      <c r="U124" s="15"/>
      <c r="V124" s="17"/>
      <c r="W124" s="17"/>
      <c r="X124" s="17"/>
      <c r="Y124" s="17"/>
    </row>
    <row r="125" spans="1:25" s="1" customFormat="1" ht="15.75">
      <c r="A125" s="9" t="s">
        <v>9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23">
        <f>K114+K109+K77+K69</f>
        <v>3040</v>
      </c>
      <c r="L125" s="23">
        <f t="shared" si="17"/>
        <v>1051</v>
      </c>
      <c r="M125" s="23">
        <f t="shared" si="18"/>
        <v>510</v>
      </c>
      <c r="N125" s="23">
        <f t="shared" si="19"/>
        <v>669</v>
      </c>
      <c r="O125" s="23">
        <f t="shared" si="20"/>
        <v>810</v>
      </c>
      <c r="P125" s="23">
        <f>P114+P109+P77+P69</f>
        <v>3040</v>
      </c>
      <c r="Q125" s="15">
        <f>Q114+Q109+Q77+Q69</f>
        <v>1051</v>
      </c>
      <c r="R125" s="23">
        <f>R114+R109+R77+R69</f>
        <v>510</v>
      </c>
      <c r="S125" s="23">
        <f>S114+S109+S77+S69</f>
        <v>669</v>
      </c>
      <c r="T125" s="23">
        <f>T114+T109+T77+T69</f>
        <v>810</v>
      </c>
      <c r="U125" s="15"/>
      <c r="V125" s="15"/>
      <c r="W125" s="15"/>
      <c r="X125" s="15"/>
      <c r="Y125" s="15"/>
    </row>
    <row r="127" ht="15.75">
      <c r="A127" s="1" t="s">
        <v>63</v>
      </c>
    </row>
    <row r="128" spans="1:23" ht="15">
      <c r="A128" s="40" t="s">
        <v>71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4:11" ht="15">
      <c r="D129" s="7" t="s">
        <v>70</v>
      </c>
      <c r="J129" s="7"/>
      <c r="K129" s="7"/>
    </row>
    <row r="130" spans="10:11" ht="15">
      <c r="J130" s="7"/>
      <c r="K130" s="7"/>
    </row>
    <row r="131" spans="1:18" ht="15.75">
      <c r="A131" s="1" t="s">
        <v>79</v>
      </c>
      <c r="R131" t="s">
        <v>83</v>
      </c>
    </row>
    <row r="132" spans="1:23" ht="15">
      <c r="A132" s="40" t="s">
        <v>80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4:11" ht="15">
      <c r="D133" s="7" t="s">
        <v>70</v>
      </c>
      <c r="J133" s="7"/>
      <c r="K133" s="7"/>
    </row>
    <row r="134" spans="1:9" ht="15.75">
      <c r="A134" t="s">
        <v>64</v>
      </c>
      <c r="I134" s="1" t="s">
        <v>120</v>
      </c>
    </row>
  </sheetData>
  <sheetProtection/>
  <mergeCells count="43">
    <mergeCell ref="J55:W55"/>
    <mergeCell ref="A60:H60"/>
    <mergeCell ref="A61:H61"/>
    <mergeCell ref="A62:H62"/>
    <mergeCell ref="A63:H63"/>
    <mergeCell ref="A128:W128"/>
    <mergeCell ref="A132:W132"/>
    <mergeCell ref="N5:W5"/>
    <mergeCell ref="K6:Y6"/>
    <mergeCell ref="K8:Y8"/>
    <mergeCell ref="A15:IV15"/>
    <mergeCell ref="G16:L16"/>
    <mergeCell ref="H10:Y11"/>
    <mergeCell ref="A58:H58"/>
    <mergeCell ref="A59:H59"/>
    <mergeCell ref="A66:A68"/>
    <mergeCell ref="B66:J66"/>
    <mergeCell ref="K66:K68"/>
    <mergeCell ref="L66:Y66"/>
    <mergeCell ref="P67:P68"/>
    <mergeCell ref="Q67:T67"/>
    <mergeCell ref="U67:U68"/>
    <mergeCell ref="V67:Y67"/>
    <mergeCell ref="H67:H68"/>
    <mergeCell ref="I67:I68"/>
    <mergeCell ref="J67:J68"/>
    <mergeCell ref="L67:O67"/>
    <mergeCell ref="A55:H57"/>
    <mergeCell ref="B20:Y20"/>
    <mergeCell ref="B26:Y26"/>
    <mergeCell ref="B32:Y32"/>
    <mergeCell ref="J56:M56"/>
    <mergeCell ref="N56:N57"/>
    <mergeCell ref="O56:R56"/>
    <mergeCell ref="S56:S57"/>
    <mergeCell ref="T56:W56"/>
    <mergeCell ref="I55:I57"/>
    <mergeCell ref="G67:G68"/>
    <mergeCell ref="B67:B68"/>
    <mergeCell ref="C67:C68"/>
    <mergeCell ref="D67:D68"/>
    <mergeCell ref="E67:E68"/>
    <mergeCell ref="F67:F68"/>
  </mergeCells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2013-02-06T18:19:28Z</dcterms:modified>
  <cp:category/>
  <cp:version/>
  <cp:contentType/>
  <cp:contentStatus/>
</cp:coreProperties>
</file>